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3.xml" ContentType="application/vnd.openxmlformats-officedocument.drawing+xml"/>
  <Override PartName="/xl/comments3.xml" ContentType="application/vnd.openxmlformats-officedocument.spreadsheetml.comments+xml"/>
  <Override PartName="/xl/drawings/drawing2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raab-my.sharepoint.com/personal/ulf_lidberg_inera_se/Documents/Masterfil Prislista Regioner MASTER/Prislista PREL 2024/"/>
    </mc:Choice>
  </mc:AlternateContent>
  <xr:revisionPtr revIDLastSave="3216" documentId="13_ncr:1_{F5F8072E-A310-4497-9FBC-AA1517DDF3CB}" xr6:coauthVersionLast="47" xr6:coauthVersionMax="47" xr10:uidLastSave="{F0689670-B52F-45AB-A25A-FCAE5E40F3AF}"/>
  <bookViews>
    <workbookView xWindow="28680" yWindow="-120" windowWidth="29040" windowHeight="15840" tabRatio="799" firstSheet="20" activeTab="21" xr2:uid="{00000000-000D-0000-FFFF-FFFF00000000}"/>
  </bookViews>
  <sheets>
    <sheet name="SLL" sheetId="3" r:id="rId1"/>
    <sheet name="Uppsala" sheetId="9" r:id="rId2"/>
    <sheet name="Sörmland" sheetId="10" r:id="rId3"/>
    <sheet name="Östergötland" sheetId="11" r:id="rId4"/>
    <sheet name="Jönköping" sheetId="12" r:id="rId5"/>
    <sheet name="Kronoberg" sheetId="13" r:id="rId6"/>
    <sheet name="Kalmar" sheetId="14" r:id="rId7"/>
    <sheet name="Gotland" sheetId="15" r:id="rId8"/>
    <sheet name="Blekinge" sheetId="16" r:id="rId9"/>
    <sheet name="Skåne" sheetId="17" r:id="rId10"/>
    <sheet name="Halland" sheetId="18" r:id="rId11"/>
    <sheet name="VGR" sheetId="19" r:id="rId12"/>
    <sheet name="Värmland" sheetId="20" r:id="rId13"/>
    <sheet name="Örebro" sheetId="21" r:id="rId14"/>
    <sheet name="Västmanland" sheetId="22" r:id="rId15"/>
    <sheet name="Dalarna" sheetId="23" r:id="rId16"/>
    <sheet name="Gävleborg" sheetId="24" r:id="rId17"/>
    <sheet name="Västernorrland" sheetId="25" r:id="rId18"/>
    <sheet name="Jämtland" sheetId="26" r:id="rId19"/>
    <sheet name="Västerbotten" sheetId="27" r:id="rId20"/>
    <sheet name="Norrbotten" sheetId="28" r:id="rId21"/>
    <sheet name="Gemensamma Tjänster" sheetId="1" r:id="rId22"/>
    <sheet name="Gemensamma i utveckling" sheetId="4" r:id="rId23"/>
    <sheet name="Valbara Tjänster" sheetId="31" r:id="rId24"/>
    <sheet name="Valbara i utveckling" sheetId="5" r:id="rId25"/>
    <sheet name="Ändringshistorik" sheetId="30" r:id="rId26"/>
    <sheet name="Kontroll" sheetId="29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" i="31" l="1"/>
  <c r="DB3" i="31"/>
  <c r="AP3" i="31"/>
  <c r="C3" i="4"/>
  <c r="AL4" i="31"/>
  <c r="D3" i="4"/>
  <c r="F3" i="5"/>
  <c r="CX3" i="31"/>
  <c r="J3" i="5" l="1"/>
  <c r="AD3" i="31"/>
  <c r="V3" i="31"/>
  <c r="R3" i="31"/>
  <c r="N3" i="31"/>
  <c r="J3" i="31"/>
  <c r="F3" i="31"/>
  <c r="CT3" i="31"/>
  <c r="CP3" i="31"/>
  <c r="CL3" i="31"/>
  <c r="CH3" i="31"/>
  <c r="CD3" i="31"/>
  <c r="BV3" i="31"/>
  <c r="BN3" i="31"/>
  <c r="BF3" i="31"/>
  <c r="BB3" i="31"/>
  <c r="N3" i="5"/>
  <c r="J107" i="28"/>
  <c r="H107" i="28"/>
  <c r="F107" i="28"/>
  <c r="C107" i="28"/>
  <c r="J106" i="28"/>
  <c r="H106" i="28"/>
  <c r="F106" i="28"/>
  <c r="C106" i="28"/>
  <c r="J105" i="28"/>
  <c r="H105" i="28"/>
  <c r="F105" i="28"/>
  <c r="C105" i="28"/>
  <c r="J104" i="28"/>
  <c r="H104" i="28"/>
  <c r="F104" i="28"/>
  <c r="C104" i="28"/>
  <c r="J103" i="28"/>
  <c r="H103" i="28"/>
  <c r="F103" i="28"/>
  <c r="C103" i="28"/>
  <c r="J102" i="28"/>
  <c r="H102" i="28"/>
  <c r="F102" i="28"/>
  <c r="C102" i="28"/>
  <c r="J101" i="28"/>
  <c r="H101" i="28"/>
  <c r="F101" i="28"/>
  <c r="C101" i="28"/>
  <c r="J100" i="28"/>
  <c r="H100" i="28"/>
  <c r="F100" i="28"/>
  <c r="C100" i="28"/>
  <c r="J99" i="28"/>
  <c r="H99" i="28"/>
  <c r="F99" i="28"/>
  <c r="C99" i="28"/>
  <c r="J98" i="28"/>
  <c r="H98" i="28"/>
  <c r="F98" i="28"/>
  <c r="C98" i="28"/>
  <c r="J97" i="28"/>
  <c r="H97" i="28"/>
  <c r="F97" i="28"/>
  <c r="C97" i="28"/>
  <c r="J96" i="28"/>
  <c r="H96" i="28"/>
  <c r="F96" i="28"/>
  <c r="C96" i="28"/>
  <c r="J95" i="28"/>
  <c r="H95" i="28"/>
  <c r="F95" i="28"/>
  <c r="C95" i="28"/>
  <c r="J94" i="28"/>
  <c r="H94" i="28"/>
  <c r="F94" i="28"/>
  <c r="C94" i="28"/>
  <c r="J93" i="28"/>
  <c r="H93" i="28"/>
  <c r="F93" i="28"/>
  <c r="C93" i="28"/>
  <c r="J92" i="28"/>
  <c r="H92" i="28"/>
  <c r="F92" i="28"/>
  <c r="C92" i="28"/>
  <c r="J91" i="28"/>
  <c r="H91" i="28"/>
  <c r="F91" i="28"/>
  <c r="C91" i="28"/>
  <c r="J90" i="28"/>
  <c r="H90" i="28"/>
  <c r="F90" i="28"/>
  <c r="C90" i="28"/>
  <c r="J108" i="27"/>
  <c r="H108" i="27"/>
  <c r="F108" i="27"/>
  <c r="C108" i="27"/>
  <c r="J107" i="27"/>
  <c r="H107" i="27"/>
  <c r="F107" i="27"/>
  <c r="C107" i="27"/>
  <c r="J106" i="27"/>
  <c r="H106" i="27"/>
  <c r="F106" i="27"/>
  <c r="C106" i="27"/>
  <c r="J105" i="27"/>
  <c r="H105" i="27"/>
  <c r="F105" i="27"/>
  <c r="C105" i="27"/>
  <c r="J104" i="27"/>
  <c r="H104" i="27"/>
  <c r="F104" i="27"/>
  <c r="C104" i="27"/>
  <c r="J103" i="27"/>
  <c r="H103" i="27"/>
  <c r="F103" i="27"/>
  <c r="C103" i="27"/>
  <c r="J102" i="27"/>
  <c r="H102" i="27"/>
  <c r="F102" i="27"/>
  <c r="C102" i="27"/>
  <c r="J101" i="27"/>
  <c r="H101" i="27"/>
  <c r="F101" i="27"/>
  <c r="C101" i="27"/>
  <c r="J100" i="27"/>
  <c r="H100" i="27"/>
  <c r="F100" i="27"/>
  <c r="C100" i="27"/>
  <c r="J99" i="27"/>
  <c r="H99" i="27"/>
  <c r="F99" i="27"/>
  <c r="C99" i="27"/>
  <c r="J98" i="27"/>
  <c r="H98" i="27"/>
  <c r="F98" i="27"/>
  <c r="C98" i="27"/>
  <c r="J97" i="27"/>
  <c r="H97" i="27"/>
  <c r="F97" i="27"/>
  <c r="C97" i="27"/>
  <c r="J96" i="27"/>
  <c r="H96" i="27"/>
  <c r="F96" i="27"/>
  <c r="C96" i="27"/>
  <c r="J95" i="27"/>
  <c r="H95" i="27"/>
  <c r="F95" i="27"/>
  <c r="C95" i="27"/>
  <c r="J94" i="27"/>
  <c r="H94" i="27"/>
  <c r="F94" i="27"/>
  <c r="C94" i="27"/>
  <c r="J93" i="27"/>
  <c r="H93" i="27"/>
  <c r="F93" i="27"/>
  <c r="C93" i="27"/>
  <c r="J92" i="27"/>
  <c r="H92" i="27"/>
  <c r="F92" i="27"/>
  <c r="C92" i="27"/>
  <c r="J91" i="27"/>
  <c r="H91" i="27"/>
  <c r="F91" i="27"/>
  <c r="C91" i="27"/>
  <c r="J107" i="26"/>
  <c r="H107" i="26"/>
  <c r="F107" i="26"/>
  <c r="C107" i="26"/>
  <c r="J106" i="26"/>
  <c r="H106" i="26"/>
  <c r="F106" i="26"/>
  <c r="C106" i="26"/>
  <c r="J105" i="26"/>
  <c r="H105" i="26"/>
  <c r="F105" i="26"/>
  <c r="C105" i="26"/>
  <c r="J104" i="26"/>
  <c r="H104" i="26"/>
  <c r="F104" i="26"/>
  <c r="C104" i="26"/>
  <c r="J103" i="26"/>
  <c r="H103" i="26"/>
  <c r="F103" i="26"/>
  <c r="C103" i="26"/>
  <c r="J102" i="26"/>
  <c r="H102" i="26"/>
  <c r="F102" i="26"/>
  <c r="C102" i="26"/>
  <c r="J101" i="26"/>
  <c r="H101" i="26"/>
  <c r="F101" i="26"/>
  <c r="C101" i="26"/>
  <c r="J100" i="26"/>
  <c r="H100" i="26"/>
  <c r="F100" i="26"/>
  <c r="C100" i="26"/>
  <c r="J99" i="26"/>
  <c r="H99" i="26"/>
  <c r="F99" i="26"/>
  <c r="C99" i="26"/>
  <c r="J98" i="26"/>
  <c r="H98" i="26"/>
  <c r="F98" i="26"/>
  <c r="C98" i="26"/>
  <c r="J97" i="26"/>
  <c r="H97" i="26"/>
  <c r="F97" i="26"/>
  <c r="C97" i="26"/>
  <c r="J96" i="26"/>
  <c r="H96" i="26"/>
  <c r="F96" i="26"/>
  <c r="C96" i="26"/>
  <c r="J95" i="26"/>
  <c r="H95" i="26"/>
  <c r="F95" i="26"/>
  <c r="C95" i="26"/>
  <c r="J94" i="26"/>
  <c r="H94" i="26"/>
  <c r="F94" i="26"/>
  <c r="C94" i="26"/>
  <c r="J93" i="26"/>
  <c r="H93" i="26"/>
  <c r="F93" i="26"/>
  <c r="C93" i="26"/>
  <c r="J92" i="26"/>
  <c r="H92" i="26"/>
  <c r="F92" i="26"/>
  <c r="C92" i="26"/>
  <c r="J91" i="26"/>
  <c r="H91" i="26"/>
  <c r="F91" i="26"/>
  <c r="C91" i="26"/>
  <c r="J90" i="26"/>
  <c r="H90" i="26"/>
  <c r="F90" i="26"/>
  <c r="C90" i="26"/>
  <c r="J107" i="25"/>
  <c r="H107" i="25"/>
  <c r="F107" i="25"/>
  <c r="C107" i="25"/>
  <c r="J106" i="25"/>
  <c r="H106" i="25"/>
  <c r="F106" i="25"/>
  <c r="C106" i="25"/>
  <c r="J105" i="25"/>
  <c r="H105" i="25"/>
  <c r="F105" i="25"/>
  <c r="C105" i="25"/>
  <c r="J104" i="25"/>
  <c r="H104" i="25"/>
  <c r="F104" i="25"/>
  <c r="C104" i="25"/>
  <c r="J103" i="25"/>
  <c r="H103" i="25"/>
  <c r="F103" i="25"/>
  <c r="C103" i="25"/>
  <c r="J102" i="25"/>
  <c r="H102" i="25"/>
  <c r="F102" i="25"/>
  <c r="C102" i="25"/>
  <c r="J101" i="25"/>
  <c r="H101" i="25"/>
  <c r="F101" i="25"/>
  <c r="C101" i="25"/>
  <c r="J100" i="25"/>
  <c r="H100" i="25"/>
  <c r="F100" i="25"/>
  <c r="C100" i="25"/>
  <c r="J99" i="25"/>
  <c r="H99" i="25"/>
  <c r="F99" i="25"/>
  <c r="C99" i="25"/>
  <c r="J98" i="25"/>
  <c r="H98" i="25"/>
  <c r="F98" i="25"/>
  <c r="C98" i="25"/>
  <c r="J97" i="25"/>
  <c r="H97" i="25"/>
  <c r="F97" i="25"/>
  <c r="C97" i="25"/>
  <c r="J96" i="25"/>
  <c r="H96" i="25"/>
  <c r="F96" i="25"/>
  <c r="C96" i="25"/>
  <c r="J95" i="25"/>
  <c r="H95" i="25"/>
  <c r="F95" i="25"/>
  <c r="C95" i="25"/>
  <c r="J94" i="25"/>
  <c r="H94" i="25"/>
  <c r="F94" i="25"/>
  <c r="C94" i="25"/>
  <c r="J93" i="25"/>
  <c r="H93" i="25"/>
  <c r="F93" i="25"/>
  <c r="C93" i="25"/>
  <c r="J92" i="25"/>
  <c r="H92" i="25"/>
  <c r="F92" i="25"/>
  <c r="C92" i="25"/>
  <c r="J91" i="25"/>
  <c r="H91" i="25"/>
  <c r="F91" i="25"/>
  <c r="C91" i="25"/>
  <c r="J90" i="25"/>
  <c r="H90" i="25"/>
  <c r="F90" i="25"/>
  <c r="C90" i="25"/>
  <c r="J107" i="24"/>
  <c r="H107" i="24"/>
  <c r="F107" i="24"/>
  <c r="C107" i="24"/>
  <c r="J106" i="24"/>
  <c r="H106" i="24"/>
  <c r="F106" i="24"/>
  <c r="C106" i="24"/>
  <c r="J105" i="24"/>
  <c r="H105" i="24"/>
  <c r="F105" i="24"/>
  <c r="C105" i="24"/>
  <c r="J104" i="24"/>
  <c r="H104" i="24"/>
  <c r="F104" i="24"/>
  <c r="C104" i="24"/>
  <c r="J103" i="24"/>
  <c r="H103" i="24"/>
  <c r="F103" i="24"/>
  <c r="C103" i="24"/>
  <c r="J102" i="24"/>
  <c r="H102" i="24"/>
  <c r="F102" i="24"/>
  <c r="C102" i="24"/>
  <c r="J101" i="24"/>
  <c r="H101" i="24"/>
  <c r="F101" i="24"/>
  <c r="C101" i="24"/>
  <c r="J100" i="24"/>
  <c r="H100" i="24"/>
  <c r="F100" i="24"/>
  <c r="C100" i="24"/>
  <c r="J99" i="24"/>
  <c r="H99" i="24"/>
  <c r="F99" i="24"/>
  <c r="C99" i="24"/>
  <c r="J98" i="24"/>
  <c r="H98" i="24"/>
  <c r="F98" i="24"/>
  <c r="C98" i="24"/>
  <c r="J97" i="24"/>
  <c r="H97" i="24"/>
  <c r="F97" i="24"/>
  <c r="C97" i="24"/>
  <c r="J96" i="24"/>
  <c r="H96" i="24"/>
  <c r="F96" i="24"/>
  <c r="C96" i="24"/>
  <c r="J95" i="24"/>
  <c r="H95" i="24"/>
  <c r="F95" i="24"/>
  <c r="C95" i="24"/>
  <c r="J94" i="24"/>
  <c r="H94" i="24"/>
  <c r="F94" i="24"/>
  <c r="C94" i="24"/>
  <c r="J93" i="24"/>
  <c r="H93" i="24"/>
  <c r="F93" i="24"/>
  <c r="C93" i="24"/>
  <c r="J92" i="24"/>
  <c r="H92" i="24"/>
  <c r="F92" i="24"/>
  <c r="C92" i="24"/>
  <c r="J91" i="24"/>
  <c r="H91" i="24"/>
  <c r="F91" i="24"/>
  <c r="C91" i="24"/>
  <c r="J90" i="24"/>
  <c r="H90" i="24"/>
  <c r="F90" i="24"/>
  <c r="C90" i="24"/>
  <c r="J107" i="23"/>
  <c r="H107" i="23"/>
  <c r="F107" i="23"/>
  <c r="C107" i="23"/>
  <c r="J106" i="23"/>
  <c r="H106" i="23"/>
  <c r="F106" i="23"/>
  <c r="C106" i="23"/>
  <c r="J105" i="23"/>
  <c r="H105" i="23"/>
  <c r="F105" i="23"/>
  <c r="C105" i="23"/>
  <c r="J104" i="23"/>
  <c r="H104" i="23"/>
  <c r="F104" i="23"/>
  <c r="C104" i="23"/>
  <c r="J103" i="23"/>
  <c r="H103" i="23"/>
  <c r="F103" i="23"/>
  <c r="C103" i="23"/>
  <c r="J102" i="23"/>
  <c r="H102" i="23"/>
  <c r="F102" i="23"/>
  <c r="C102" i="23"/>
  <c r="J101" i="23"/>
  <c r="H101" i="23"/>
  <c r="F101" i="23"/>
  <c r="C101" i="23"/>
  <c r="J100" i="23"/>
  <c r="H100" i="23"/>
  <c r="F100" i="23"/>
  <c r="C100" i="23"/>
  <c r="J99" i="23"/>
  <c r="H99" i="23"/>
  <c r="F99" i="23"/>
  <c r="C99" i="23"/>
  <c r="J98" i="23"/>
  <c r="H98" i="23"/>
  <c r="F98" i="23"/>
  <c r="C98" i="23"/>
  <c r="J97" i="23"/>
  <c r="H97" i="23"/>
  <c r="F97" i="23"/>
  <c r="C97" i="23"/>
  <c r="J96" i="23"/>
  <c r="H96" i="23"/>
  <c r="F96" i="23"/>
  <c r="C96" i="23"/>
  <c r="J95" i="23"/>
  <c r="H95" i="23"/>
  <c r="F95" i="23"/>
  <c r="C95" i="23"/>
  <c r="J94" i="23"/>
  <c r="H94" i="23"/>
  <c r="F94" i="23"/>
  <c r="C94" i="23"/>
  <c r="J93" i="23"/>
  <c r="H93" i="23"/>
  <c r="F93" i="23"/>
  <c r="C93" i="23"/>
  <c r="J92" i="23"/>
  <c r="H92" i="23"/>
  <c r="F92" i="23"/>
  <c r="C92" i="23"/>
  <c r="J91" i="23"/>
  <c r="H91" i="23"/>
  <c r="F91" i="23"/>
  <c r="C91" i="23"/>
  <c r="J90" i="23"/>
  <c r="H90" i="23"/>
  <c r="F90" i="23"/>
  <c r="C90" i="23"/>
  <c r="J107" i="22"/>
  <c r="H107" i="22"/>
  <c r="F107" i="22"/>
  <c r="C107" i="22"/>
  <c r="J106" i="22"/>
  <c r="H106" i="22"/>
  <c r="F106" i="22"/>
  <c r="C106" i="22"/>
  <c r="J105" i="22"/>
  <c r="H105" i="22"/>
  <c r="F105" i="22"/>
  <c r="C105" i="22"/>
  <c r="J104" i="22"/>
  <c r="H104" i="22"/>
  <c r="F104" i="22"/>
  <c r="C104" i="22"/>
  <c r="J103" i="22"/>
  <c r="H103" i="22"/>
  <c r="F103" i="22"/>
  <c r="C103" i="22"/>
  <c r="J102" i="22"/>
  <c r="H102" i="22"/>
  <c r="F102" i="22"/>
  <c r="C102" i="22"/>
  <c r="J101" i="22"/>
  <c r="H101" i="22"/>
  <c r="F101" i="22"/>
  <c r="C101" i="22"/>
  <c r="J100" i="22"/>
  <c r="H100" i="22"/>
  <c r="F100" i="22"/>
  <c r="C100" i="22"/>
  <c r="J99" i="22"/>
  <c r="H99" i="22"/>
  <c r="F99" i="22"/>
  <c r="C99" i="22"/>
  <c r="J98" i="22"/>
  <c r="H98" i="22"/>
  <c r="F98" i="22"/>
  <c r="C98" i="22"/>
  <c r="J97" i="22"/>
  <c r="H97" i="22"/>
  <c r="F97" i="22"/>
  <c r="C97" i="22"/>
  <c r="J96" i="22"/>
  <c r="H96" i="22"/>
  <c r="F96" i="22"/>
  <c r="C96" i="22"/>
  <c r="J95" i="22"/>
  <c r="H95" i="22"/>
  <c r="F95" i="22"/>
  <c r="C95" i="22"/>
  <c r="J94" i="22"/>
  <c r="H94" i="22"/>
  <c r="F94" i="22"/>
  <c r="C94" i="22"/>
  <c r="J93" i="22"/>
  <c r="H93" i="22"/>
  <c r="F93" i="22"/>
  <c r="C93" i="22"/>
  <c r="J92" i="22"/>
  <c r="H92" i="22"/>
  <c r="F92" i="22"/>
  <c r="C92" i="22"/>
  <c r="J91" i="22"/>
  <c r="H91" i="22"/>
  <c r="F91" i="22"/>
  <c r="C91" i="22"/>
  <c r="J90" i="22"/>
  <c r="H90" i="22"/>
  <c r="F90" i="22"/>
  <c r="C90" i="22"/>
  <c r="J107" i="21"/>
  <c r="H107" i="21"/>
  <c r="F107" i="21"/>
  <c r="C107" i="21"/>
  <c r="J106" i="21"/>
  <c r="H106" i="21"/>
  <c r="F106" i="21"/>
  <c r="C106" i="21"/>
  <c r="J105" i="21"/>
  <c r="H105" i="21"/>
  <c r="F105" i="21"/>
  <c r="C105" i="21"/>
  <c r="J104" i="21"/>
  <c r="H104" i="21"/>
  <c r="F104" i="21"/>
  <c r="C104" i="21"/>
  <c r="J103" i="21"/>
  <c r="H103" i="21"/>
  <c r="F103" i="21"/>
  <c r="C103" i="21"/>
  <c r="J102" i="21"/>
  <c r="H102" i="21"/>
  <c r="F102" i="21"/>
  <c r="C102" i="21"/>
  <c r="J101" i="21"/>
  <c r="H101" i="21"/>
  <c r="F101" i="21"/>
  <c r="C101" i="21"/>
  <c r="J100" i="21"/>
  <c r="H100" i="21"/>
  <c r="F100" i="21"/>
  <c r="C100" i="21"/>
  <c r="J99" i="21"/>
  <c r="H99" i="21"/>
  <c r="F99" i="21"/>
  <c r="C99" i="21"/>
  <c r="J98" i="21"/>
  <c r="H98" i="21"/>
  <c r="F98" i="21"/>
  <c r="C98" i="21"/>
  <c r="J97" i="21"/>
  <c r="H97" i="21"/>
  <c r="F97" i="21"/>
  <c r="C97" i="21"/>
  <c r="J96" i="21"/>
  <c r="H96" i="21"/>
  <c r="F96" i="21"/>
  <c r="C96" i="21"/>
  <c r="J95" i="21"/>
  <c r="H95" i="21"/>
  <c r="F95" i="21"/>
  <c r="C95" i="21"/>
  <c r="J94" i="21"/>
  <c r="H94" i="21"/>
  <c r="F94" i="21"/>
  <c r="C94" i="21"/>
  <c r="J93" i="21"/>
  <c r="H93" i="21"/>
  <c r="F93" i="21"/>
  <c r="C93" i="21"/>
  <c r="J92" i="21"/>
  <c r="H92" i="21"/>
  <c r="F92" i="21"/>
  <c r="C92" i="21"/>
  <c r="J91" i="21"/>
  <c r="H91" i="21"/>
  <c r="F91" i="21"/>
  <c r="C91" i="21"/>
  <c r="J90" i="21"/>
  <c r="H90" i="21"/>
  <c r="F90" i="21"/>
  <c r="C90" i="21"/>
  <c r="J107" i="20"/>
  <c r="H107" i="20"/>
  <c r="F107" i="20"/>
  <c r="C107" i="20"/>
  <c r="J106" i="20"/>
  <c r="H106" i="20"/>
  <c r="F106" i="20"/>
  <c r="C106" i="20"/>
  <c r="J105" i="20"/>
  <c r="H105" i="20"/>
  <c r="F105" i="20"/>
  <c r="C105" i="20"/>
  <c r="J104" i="20"/>
  <c r="H104" i="20"/>
  <c r="F104" i="20"/>
  <c r="C104" i="20"/>
  <c r="J103" i="20"/>
  <c r="H103" i="20"/>
  <c r="F103" i="20"/>
  <c r="C103" i="20"/>
  <c r="J102" i="20"/>
  <c r="H102" i="20"/>
  <c r="F102" i="20"/>
  <c r="C102" i="20"/>
  <c r="J101" i="20"/>
  <c r="H101" i="20"/>
  <c r="F101" i="20"/>
  <c r="C101" i="20"/>
  <c r="J100" i="20"/>
  <c r="H100" i="20"/>
  <c r="F100" i="20"/>
  <c r="C100" i="20"/>
  <c r="J99" i="20"/>
  <c r="H99" i="20"/>
  <c r="F99" i="20"/>
  <c r="C99" i="20"/>
  <c r="J98" i="20"/>
  <c r="H98" i="20"/>
  <c r="F98" i="20"/>
  <c r="C98" i="20"/>
  <c r="J97" i="20"/>
  <c r="H97" i="20"/>
  <c r="F97" i="20"/>
  <c r="C97" i="20"/>
  <c r="J96" i="20"/>
  <c r="H96" i="20"/>
  <c r="F96" i="20"/>
  <c r="C96" i="20"/>
  <c r="J95" i="20"/>
  <c r="H95" i="20"/>
  <c r="F95" i="20"/>
  <c r="C95" i="20"/>
  <c r="J94" i="20"/>
  <c r="H94" i="20"/>
  <c r="F94" i="20"/>
  <c r="C94" i="20"/>
  <c r="J93" i="20"/>
  <c r="H93" i="20"/>
  <c r="F93" i="20"/>
  <c r="C93" i="20"/>
  <c r="J92" i="20"/>
  <c r="H92" i="20"/>
  <c r="F92" i="20"/>
  <c r="C92" i="20"/>
  <c r="J91" i="20"/>
  <c r="H91" i="20"/>
  <c r="F91" i="20"/>
  <c r="C91" i="20"/>
  <c r="J90" i="20"/>
  <c r="H90" i="20"/>
  <c r="F90" i="20"/>
  <c r="C90" i="20"/>
  <c r="J107" i="19"/>
  <c r="H107" i="19"/>
  <c r="F107" i="19"/>
  <c r="C107" i="19"/>
  <c r="J106" i="19"/>
  <c r="H106" i="19"/>
  <c r="F106" i="19"/>
  <c r="C106" i="19"/>
  <c r="J105" i="19"/>
  <c r="H105" i="19"/>
  <c r="F105" i="19"/>
  <c r="C105" i="19"/>
  <c r="J104" i="19"/>
  <c r="H104" i="19"/>
  <c r="F104" i="19"/>
  <c r="C104" i="19"/>
  <c r="J103" i="19"/>
  <c r="H103" i="19"/>
  <c r="F103" i="19"/>
  <c r="C103" i="19"/>
  <c r="J102" i="19"/>
  <c r="H102" i="19"/>
  <c r="F102" i="19"/>
  <c r="C102" i="19"/>
  <c r="J101" i="19"/>
  <c r="H101" i="19"/>
  <c r="F101" i="19"/>
  <c r="C101" i="19"/>
  <c r="J100" i="19"/>
  <c r="H100" i="19"/>
  <c r="F100" i="19"/>
  <c r="C100" i="19"/>
  <c r="J99" i="19"/>
  <c r="H99" i="19"/>
  <c r="F99" i="19"/>
  <c r="C99" i="19"/>
  <c r="J98" i="19"/>
  <c r="H98" i="19"/>
  <c r="F98" i="19"/>
  <c r="C98" i="19"/>
  <c r="J97" i="19"/>
  <c r="H97" i="19"/>
  <c r="F97" i="19"/>
  <c r="C97" i="19"/>
  <c r="J96" i="19"/>
  <c r="H96" i="19"/>
  <c r="F96" i="19"/>
  <c r="C96" i="19"/>
  <c r="J95" i="19"/>
  <c r="H95" i="19"/>
  <c r="F95" i="19"/>
  <c r="C95" i="19"/>
  <c r="J94" i="19"/>
  <c r="H94" i="19"/>
  <c r="F94" i="19"/>
  <c r="C94" i="19"/>
  <c r="J93" i="19"/>
  <c r="H93" i="19"/>
  <c r="F93" i="19"/>
  <c r="C93" i="19"/>
  <c r="J92" i="19"/>
  <c r="H92" i="19"/>
  <c r="F92" i="19"/>
  <c r="C92" i="19"/>
  <c r="J91" i="19"/>
  <c r="H91" i="19"/>
  <c r="F91" i="19"/>
  <c r="C91" i="19"/>
  <c r="J90" i="19"/>
  <c r="H90" i="19"/>
  <c r="F90" i="19"/>
  <c r="C90" i="19"/>
  <c r="J107" i="18"/>
  <c r="H107" i="18"/>
  <c r="F107" i="18"/>
  <c r="C107" i="18"/>
  <c r="J106" i="18"/>
  <c r="H106" i="18"/>
  <c r="F106" i="18"/>
  <c r="C106" i="18"/>
  <c r="J105" i="18"/>
  <c r="H105" i="18"/>
  <c r="F105" i="18"/>
  <c r="C105" i="18"/>
  <c r="J104" i="18"/>
  <c r="H104" i="18"/>
  <c r="F104" i="18"/>
  <c r="C104" i="18"/>
  <c r="J103" i="18"/>
  <c r="H103" i="18"/>
  <c r="F103" i="18"/>
  <c r="C103" i="18"/>
  <c r="J102" i="18"/>
  <c r="H102" i="18"/>
  <c r="F102" i="18"/>
  <c r="C102" i="18"/>
  <c r="J101" i="18"/>
  <c r="H101" i="18"/>
  <c r="F101" i="18"/>
  <c r="C101" i="18"/>
  <c r="J100" i="18"/>
  <c r="H100" i="18"/>
  <c r="F100" i="18"/>
  <c r="C100" i="18"/>
  <c r="J99" i="18"/>
  <c r="H99" i="18"/>
  <c r="F99" i="18"/>
  <c r="C99" i="18"/>
  <c r="J98" i="18"/>
  <c r="H98" i="18"/>
  <c r="F98" i="18"/>
  <c r="C98" i="18"/>
  <c r="J97" i="18"/>
  <c r="H97" i="18"/>
  <c r="F97" i="18"/>
  <c r="C97" i="18"/>
  <c r="J96" i="18"/>
  <c r="H96" i="18"/>
  <c r="F96" i="18"/>
  <c r="C96" i="18"/>
  <c r="J95" i="18"/>
  <c r="H95" i="18"/>
  <c r="F95" i="18"/>
  <c r="C95" i="18"/>
  <c r="J94" i="18"/>
  <c r="H94" i="18"/>
  <c r="F94" i="18"/>
  <c r="C94" i="18"/>
  <c r="J93" i="18"/>
  <c r="H93" i="18"/>
  <c r="F93" i="18"/>
  <c r="C93" i="18"/>
  <c r="J92" i="18"/>
  <c r="H92" i="18"/>
  <c r="F92" i="18"/>
  <c r="C92" i="18"/>
  <c r="J91" i="18"/>
  <c r="H91" i="18"/>
  <c r="F91" i="18"/>
  <c r="C91" i="18"/>
  <c r="J90" i="18"/>
  <c r="H90" i="18"/>
  <c r="F90" i="18"/>
  <c r="C90" i="18"/>
  <c r="J107" i="17"/>
  <c r="H107" i="17"/>
  <c r="F107" i="17"/>
  <c r="C107" i="17"/>
  <c r="J106" i="17"/>
  <c r="H106" i="17"/>
  <c r="F106" i="17"/>
  <c r="C106" i="17"/>
  <c r="J105" i="17"/>
  <c r="H105" i="17"/>
  <c r="F105" i="17"/>
  <c r="C105" i="17"/>
  <c r="J104" i="17"/>
  <c r="H104" i="17"/>
  <c r="F104" i="17"/>
  <c r="C104" i="17"/>
  <c r="J103" i="17"/>
  <c r="H103" i="17"/>
  <c r="F103" i="17"/>
  <c r="C103" i="17"/>
  <c r="J102" i="17"/>
  <c r="H102" i="17"/>
  <c r="F102" i="17"/>
  <c r="C102" i="17"/>
  <c r="J101" i="17"/>
  <c r="H101" i="17"/>
  <c r="F101" i="17"/>
  <c r="C101" i="17"/>
  <c r="J100" i="17"/>
  <c r="H100" i="17"/>
  <c r="F100" i="17"/>
  <c r="C100" i="17"/>
  <c r="J99" i="17"/>
  <c r="H99" i="17"/>
  <c r="F99" i="17"/>
  <c r="C99" i="17"/>
  <c r="J98" i="17"/>
  <c r="H98" i="17"/>
  <c r="F98" i="17"/>
  <c r="C98" i="17"/>
  <c r="J97" i="17"/>
  <c r="H97" i="17"/>
  <c r="F97" i="17"/>
  <c r="C97" i="17"/>
  <c r="J96" i="17"/>
  <c r="H96" i="17"/>
  <c r="F96" i="17"/>
  <c r="C96" i="17"/>
  <c r="J95" i="17"/>
  <c r="H95" i="17"/>
  <c r="F95" i="17"/>
  <c r="C95" i="17"/>
  <c r="J94" i="17"/>
  <c r="H94" i="17"/>
  <c r="F94" i="17"/>
  <c r="C94" i="17"/>
  <c r="J93" i="17"/>
  <c r="H93" i="17"/>
  <c r="F93" i="17"/>
  <c r="C93" i="17"/>
  <c r="J92" i="17"/>
  <c r="H92" i="17"/>
  <c r="F92" i="17"/>
  <c r="C92" i="17"/>
  <c r="J91" i="17"/>
  <c r="H91" i="17"/>
  <c r="F91" i="17"/>
  <c r="C91" i="17"/>
  <c r="J90" i="17"/>
  <c r="H90" i="17"/>
  <c r="F90" i="17"/>
  <c r="C90" i="17"/>
  <c r="J107" i="16"/>
  <c r="H107" i="16"/>
  <c r="F107" i="16"/>
  <c r="C107" i="16"/>
  <c r="J106" i="16"/>
  <c r="H106" i="16"/>
  <c r="F106" i="16"/>
  <c r="C106" i="16"/>
  <c r="J105" i="16"/>
  <c r="H105" i="16"/>
  <c r="F105" i="16"/>
  <c r="C105" i="16"/>
  <c r="J104" i="16"/>
  <c r="H104" i="16"/>
  <c r="F104" i="16"/>
  <c r="C104" i="16"/>
  <c r="J103" i="16"/>
  <c r="H103" i="16"/>
  <c r="F103" i="16"/>
  <c r="C103" i="16"/>
  <c r="J102" i="16"/>
  <c r="H102" i="16"/>
  <c r="F102" i="16"/>
  <c r="C102" i="16"/>
  <c r="J101" i="16"/>
  <c r="H101" i="16"/>
  <c r="F101" i="16"/>
  <c r="C101" i="16"/>
  <c r="J100" i="16"/>
  <c r="H100" i="16"/>
  <c r="F100" i="16"/>
  <c r="C100" i="16"/>
  <c r="J99" i="16"/>
  <c r="H99" i="16"/>
  <c r="F99" i="16"/>
  <c r="C99" i="16"/>
  <c r="J98" i="16"/>
  <c r="H98" i="16"/>
  <c r="F98" i="16"/>
  <c r="C98" i="16"/>
  <c r="J97" i="16"/>
  <c r="H97" i="16"/>
  <c r="F97" i="16"/>
  <c r="C97" i="16"/>
  <c r="J96" i="16"/>
  <c r="H96" i="16"/>
  <c r="F96" i="16"/>
  <c r="C96" i="16"/>
  <c r="J95" i="16"/>
  <c r="H95" i="16"/>
  <c r="F95" i="16"/>
  <c r="C95" i="16"/>
  <c r="J94" i="16"/>
  <c r="H94" i="16"/>
  <c r="F94" i="16"/>
  <c r="C94" i="16"/>
  <c r="J93" i="16"/>
  <c r="H93" i="16"/>
  <c r="F93" i="16"/>
  <c r="C93" i="16"/>
  <c r="J92" i="16"/>
  <c r="H92" i="16"/>
  <c r="F92" i="16"/>
  <c r="C92" i="16"/>
  <c r="J91" i="16"/>
  <c r="H91" i="16"/>
  <c r="F91" i="16"/>
  <c r="C91" i="16"/>
  <c r="J90" i="16"/>
  <c r="H90" i="16"/>
  <c r="F90" i="16"/>
  <c r="C90" i="16"/>
  <c r="J107" i="15"/>
  <c r="H107" i="15"/>
  <c r="F107" i="15"/>
  <c r="C107" i="15"/>
  <c r="J106" i="15"/>
  <c r="H106" i="15"/>
  <c r="F106" i="15"/>
  <c r="C106" i="15"/>
  <c r="J105" i="15"/>
  <c r="H105" i="15"/>
  <c r="F105" i="15"/>
  <c r="C105" i="15"/>
  <c r="J104" i="15"/>
  <c r="H104" i="15"/>
  <c r="F104" i="15"/>
  <c r="C104" i="15"/>
  <c r="J103" i="15"/>
  <c r="H103" i="15"/>
  <c r="F103" i="15"/>
  <c r="C103" i="15"/>
  <c r="J102" i="15"/>
  <c r="H102" i="15"/>
  <c r="F102" i="15"/>
  <c r="C102" i="15"/>
  <c r="J101" i="15"/>
  <c r="H101" i="15"/>
  <c r="F101" i="15"/>
  <c r="C101" i="15"/>
  <c r="J100" i="15"/>
  <c r="H100" i="15"/>
  <c r="F100" i="15"/>
  <c r="C100" i="15"/>
  <c r="J99" i="15"/>
  <c r="H99" i="15"/>
  <c r="F99" i="15"/>
  <c r="C99" i="15"/>
  <c r="J98" i="15"/>
  <c r="H98" i="15"/>
  <c r="F98" i="15"/>
  <c r="C98" i="15"/>
  <c r="J97" i="15"/>
  <c r="H97" i="15"/>
  <c r="F97" i="15"/>
  <c r="C97" i="15"/>
  <c r="J96" i="15"/>
  <c r="H96" i="15"/>
  <c r="F96" i="15"/>
  <c r="C96" i="15"/>
  <c r="J95" i="15"/>
  <c r="H95" i="15"/>
  <c r="F95" i="15"/>
  <c r="C95" i="15"/>
  <c r="J94" i="15"/>
  <c r="H94" i="15"/>
  <c r="F94" i="15"/>
  <c r="C94" i="15"/>
  <c r="J93" i="15"/>
  <c r="H93" i="15"/>
  <c r="F93" i="15"/>
  <c r="C93" i="15"/>
  <c r="J92" i="15"/>
  <c r="H92" i="15"/>
  <c r="F92" i="15"/>
  <c r="C92" i="15"/>
  <c r="J91" i="15"/>
  <c r="H91" i="15"/>
  <c r="F91" i="15"/>
  <c r="C91" i="15"/>
  <c r="J90" i="15"/>
  <c r="H90" i="15"/>
  <c r="F90" i="15"/>
  <c r="C90" i="15"/>
  <c r="J107" i="14"/>
  <c r="H107" i="14"/>
  <c r="F107" i="14"/>
  <c r="C107" i="14"/>
  <c r="J106" i="14"/>
  <c r="H106" i="14"/>
  <c r="F106" i="14"/>
  <c r="C106" i="14"/>
  <c r="J105" i="14"/>
  <c r="H105" i="14"/>
  <c r="F105" i="14"/>
  <c r="C105" i="14"/>
  <c r="J104" i="14"/>
  <c r="H104" i="14"/>
  <c r="F104" i="14"/>
  <c r="C104" i="14"/>
  <c r="J103" i="14"/>
  <c r="H103" i="14"/>
  <c r="F103" i="14"/>
  <c r="C103" i="14"/>
  <c r="J102" i="14"/>
  <c r="H102" i="14"/>
  <c r="F102" i="14"/>
  <c r="C102" i="14"/>
  <c r="J101" i="14"/>
  <c r="H101" i="14"/>
  <c r="F101" i="14"/>
  <c r="C101" i="14"/>
  <c r="J100" i="14"/>
  <c r="H100" i="14"/>
  <c r="F100" i="14"/>
  <c r="C100" i="14"/>
  <c r="J99" i="14"/>
  <c r="H99" i="14"/>
  <c r="F99" i="14"/>
  <c r="C99" i="14"/>
  <c r="J98" i="14"/>
  <c r="H98" i="14"/>
  <c r="F98" i="14"/>
  <c r="C98" i="14"/>
  <c r="J97" i="14"/>
  <c r="H97" i="14"/>
  <c r="F97" i="14"/>
  <c r="C97" i="14"/>
  <c r="J96" i="14"/>
  <c r="H96" i="14"/>
  <c r="F96" i="14"/>
  <c r="C96" i="14"/>
  <c r="J95" i="14"/>
  <c r="H95" i="14"/>
  <c r="F95" i="14"/>
  <c r="C95" i="14"/>
  <c r="J94" i="14"/>
  <c r="H94" i="14"/>
  <c r="F94" i="14"/>
  <c r="C94" i="14"/>
  <c r="J93" i="14"/>
  <c r="H93" i="14"/>
  <c r="F93" i="14"/>
  <c r="C93" i="14"/>
  <c r="J92" i="14"/>
  <c r="H92" i="14"/>
  <c r="F92" i="14"/>
  <c r="C92" i="14"/>
  <c r="J91" i="14"/>
  <c r="H91" i="14"/>
  <c r="F91" i="14"/>
  <c r="C91" i="14"/>
  <c r="J90" i="14"/>
  <c r="H90" i="14"/>
  <c r="F90" i="14"/>
  <c r="C90" i="14"/>
  <c r="J107" i="13"/>
  <c r="H107" i="13"/>
  <c r="F107" i="13"/>
  <c r="C107" i="13"/>
  <c r="J106" i="13"/>
  <c r="H106" i="13"/>
  <c r="F106" i="13"/>
  <c r="C106" i="13"/>
  <c r="J105" i="13"/>
  <c r="H105" i="13"/>
  <c r="F105" i="13"/>
  <c r="C105" i="13"/>
  <c r="J104" i="13"/>
  <c r="H104" i="13"/>
  <c r="F104" i="13"/>
  <c r="C104" i="13"/>
  <c r="J103" i="13"/>
  <c r="H103" i="13"/>
  <c r="F103" i="13"/>
  <c r="C103" i="13"/>
  <c r="J102" i="13"/>
  <c r="H102" i="13"/>
  <c r="F102" i="13"/>
  <c r="C102" i="13"/>
  <c r="J101" i="13"/>
  <c r="H101" i="13"/>
  <c r="F101" i="13"/>
  <c r="C101" i="13"/>
  <c r="J100" i="13"/>
  <c r="H100" i="13"/>
  <c r="F100" i="13"/>
  <c r="C100" i="13"/>
  <c r="J99" i="13"/>
  <c r="H99" i="13"/>
  <c r="F99" i="13"/>
  <c r="C99" i="13"/>
  <c r="J98" i="13"/>
  <c r="H98" i="13"/>
  <c r="F98" i="13"/>
  <c r="C98" i="13"/>
  <c r="J97" i="13"/>
  <c r="H97" i="13"/>
  <c r="F97" i="13"/>
  <c r="C97" i="13"/>
  <c r="J96" i="13"/>
  <c r="H96" i="13"/>
  <c r="F96" i="13"/>
  <c r="C96" i="13"/>
  <c r="J95" i="13"/>
  <c r="H95" i="13"/>
  <c r="F95" i="13"/>
  <c r="C95" i="13"/>
  <c r="J94" i="13"/>
  <c r="H94" i="13"/>
  <c r="F94" i="13"/>
  <c r="C94" i="13"/>
  <c r="J93" i="13"/>
  <c r="H93" i="13"/>
  <c r="F93" i="13"/>
  <c r="C93" i="13"/>
  <c r="J92" i="13"/>
  <c r="H92" i="13"/>
  <c r="F92" i="13"/>
  <c r="C92" i="13"/>
  <c r="J91" i="13"/>
  <c r="H91" i="13"/>
  <c r="F91" i="13"/>
  <c r="C91" i="13"/>
  <c r="J90" i="13"/>
  <c r="H90" i="13"/>
  <c r="F90" i="13"/>
  <c r="C90" i="13"/>
  <c r="J107" i="12"/>
  <c r="H107" i="12"/>
  <c r="F107" i="12"/>
  <c r="C107" i="12"/>
  <c r="J106" i="12"/>
  <c r="H106" i="12"/>
  <c r="F106" i="12"/>
  <c r="C106" i="12"/>
  <c r="J105" i="12"/>
  <c r="H105" i="12"/>
  <c r="F105" i="12"/>
  <c r="C105" i="12"/>
  <c r="J104" i="12"/>
  <c r="H104" i="12"/>
  <c r="F104" i="12"/>
  <c r="C104" i="12"/>
  <c r="J103" i="12"/>
  <c r="H103" i="12"/>
  <c r="F103" i="12"/>
  <c r="C103" i="12"/>
  <c r="J102" i="12"/>
  <c r="H102" i="12"/>
  <c r="F102" i="12"/>
  <c r="C102" i="12"/>
  <c r="J101" i="12"/>
  <c r="H101" i="12"/>
  <c r="F101" i="12"/>
  <c r="C101" i="12"/>
  <c r="J100" i="12"/>
  <c r="H100" i="12"/>
  <c r="F100" i="12"/>
  <c r="C100" i="12"/>
  <c r="J99" i="12"/>
  <c r="H99" i="12"/>
  <c r="F99" i="12"/>
  <c r="C99" i="12"/>
  <c r="J98" i="12"/>
  <c r="H98" i="12"/>
  <c r="F98" i="12"/>
  <c r="C98" i="12"/>
  <c r="J97" i="12"/>
  <c r="H97" i="12"/>
  <c r="F97" i="12"/>
  <c r="C97" i="12"/>
  <c r="J96" i="12"/>
  <c r="H96" i="12"/>
  <c r="F96" i="12"/>
  <c r="C96" i="12"/>
  <c r="J95" i="12"/>
  <c r="H95" i="12"/>
  <c r="F95" i="12"/>
  <c r="C95" i="12"/>
  <c r="J94" i="12"/>
  <c r="H94" i="12"/>
  <c r="F94" i="12"/>
  <c r="C94" i="12"/>
  <c r="J93" i="12"/>
  <c r="H93" i="12"/>
  <c r="F93" i="12"/>
  <c r="C93" i="12"/>
  <c r="J92" i="12"/>
  <c r="H92" i="12"/>
  <c r="F92" i="12"/>
  <c r="C92" i="12"/>
  <c r="J91" i="12"/>
  <c r="H91" i="12"/>
  <c r="F91" i="12"/>
  <c r="C91" i="12"/>
  <c r="J90" i="12"/>
  <c r="H90" i="12"/>
  <c r="F90" i="12"/>
  <c r="C90" i="12"/>
  <c r="J107" i="11"/>
  <c r="H107" i="11"/>
  <c r="F107" i="11"/>
  <c r="C107" i="11"/>
  <c r="J106" i="11"/>
  <c r="H106" i="11"/>
  <c r="F106" i="11"/>
  <c r="C106" i="11"/>
  <c r="J105" i="11"/>
  <c r="H105" i="11"/>
  <c r="F105" i="11"/>
  <c r="C105" i="11"/>
  <c r="J104" i="11"/>
  <c r="H104" i="11"/>
  <c r="F104" i="11"/>
  <c r="C104" i="11"/>
  <c r="J103" i="11"/>
  <c r="H103" i="11"/>
  <c r="F103" i="11"/>
  <c r="C103" i="11"/>
  <c r="J102" i="11"/>
  <c r="H102" i="11"/>
  <c r="F102" i="11"/>
  <c r="C102" i="11"/>
  <c r="J101" i="11"/>
  <c r="H101" i="11"/>
  <c r="F101" i="11"/>
  <c r="C101" i="11"/>
  <c r="J100" i="11"/>
  <c r="H100" i="11"/>
  <c r="F100" i="11"/>
  <c r="C100" i="11"/>
  <c r="J99" i="11"/>
  <c r="H99" i="11"/>
  <c r="F99" i="11"/>
  <c r="C99" i="11"/>
  <c r="J98" i="11"/>
  <c r="H98" i="11"/>
  <c r="F98" i="11"/>
  <c r="C98" i="11"/>
  <c r="J97" i="11"/>
  <c r="H97" i="11"/>
  <c r="F97" i="11"/>
  <c r="C97" i="11"/>
  <c r="J96" i="11"/>
  <c r="H96" i="11"/>
  <c r="F96" i="11"/>
  <c r="C96" i="11"/>
  <c r="J95" i="11"/>
  <c r="H95" i="11"/>
  <c r="F95" i="11"/>
  <c r="C95" i="11"/>
  <c r="J94" i="11"/>
  <c r="H94" i="11"/>
  <c r="F94" i="11"/>
  <c r="C94" i="11"/>
  <c r="J93" i="11"/>
  <c r="H93" i="11"/>
  <c r="F93" i="11"/>
  <c r="C93" i="11"/>
  <c r="J92" i="11"/>
  <c r="H92" i="11"/>
  <c r="F92" i="11"/>
  <c r="C92" i="11"/>
  <c r="J91" i="11"/>
  <c r="H91" i="11"/>
  <c r="F91" i="11"/>
  <c r="C91" i="11"/>
  <c r="J90" i="11"/>
  <c r="H90" i="11"/>
  <c r="F90" i="11"/>
  <c r="C90" i="11"/>
  <c r="J107" i="10"/>
  <c r="H107" i="10"/>
  <c r="F107" i="10"/>
  <c r="C107" i="10"/>
  <c r="J106" i="10"/>
  <c r="H106" i="10"/>
  <c r="F106" i="10"/>
  <c r="C106" i="10"/>
  <c r="J105" i="10"/>
  <c r="H105" i="10"/>
  <c r="F105" i="10"/>
  <c r="C105" i="10"/>
  <c r="J104" i="10"/>
  <c r="H104" i="10"/>
  <c r="F104" i="10"/>
  <c r="C104" i="10"/>
  <c r="J103" i="10"/>
  <c r="H103" i="10"/>
  <c r="F103" i="10"/>
  <c r="C103" i="10"/>
  <c r="J102" i="10"/>
  <c r="H102" i="10"/>
  <c r="F102" i="10"/>
  <c r="C102" i="10"/>
  <c r="J101" i="10"/>
  <c r="H101" i="10"/>
  <c r="F101" i="10"/>
  <c r="C101" i="10"/>
  <c r="J100" i="10"/>
  <c r="H100" i="10"/>
  <c r="F100" i="10"/>
  <c r="C100" i="10"/>
  <c r="J99" i="10"/>
  <c r="H99" i="10"/>
  <c r="F99" i="10"/>
  <c r="C99" i="10"/>
  <c r="J98" i="10"/>
  <c r="H98" i="10"/>
  <c r="F98" i="10"/>
  <c r="C98" i="10"/>
  <c r="J97" i="10"/>
  <c r="H97" i="10"/>
  <c r="F97" i="10"/>
  <c r="C97" i="10"/>
  <c r="J96" i="10"/>
  <c r="H96" i="10"/>
  <c r="F96" i="10"/>
  <c r="C96" i="10"/>
  <c r="J95" i="10"/>
  <c r="H95" i="10"/>
  <c r="F95" i="10"/>
  <c r="C95" i="10"/>
  <c r="J94" i="10"/>
  <c r="H94" i="10"/>
  <c r="F94" i="10"/>
  <c r="C94" i="10"/>
  <c r="J93" i="10"/>
  <c r="H93" i="10"/>
  <c r="F93" i="10"/>
  <c r="C93" i="10"/>
  <c r="J92" i="10"/>
  <c r="H92" i="10"/>
  <c r="F92" i="10"/>
  <c r="C92" i="10"/>
  <c r="J91" i="10"/>
  <c r="H91" i="10"/>
  <c r="F91" i="10"/>
  <c r="C91" i="10"/>
  <c r="J90" i="10"/>
  <c r="H90" i="10"/>
  <c r="F90" i="10"/>
  <c r="C90" i="10"/>
  <c r="J107" i="9"/>
  <c r="H107" i="9"/>
  <c r="F107" i="9"/>
  <c r="C107" i="9"/>
  <c r="J106" i="9"/>
  <c r="H106" i="9"/>
  <c r="F106" i="9"/>
  <c r="C106" i="9"/>
  <c r="J105" i="9"/>
  <c r="H105" i="9"/>
  <c r="F105" i="9"/>
  <c r="C105" i="9"/>
  <c r="J104" i="9"/>
  <c r="H104" i="9"/>
  <c r="F104" i="9"/>
  <c r="C104" i="9"/>
  <c r="J103" i="9"/>
  <c r="H103" i="9"/>
  <c r="F103" i="9"/>
  <c r="C103" i="9"/>
  <c r="J102" i="9"/>
  <c r="H102" i="9"/>
  <c r="F102" i="9"/>
  <c r="C102" i="9"/>
  <c r="J101" i="9"/>
  <c r="H101" i="9"/>
  <c r="F101" i="9"/>
  <c r="C101" i="9"/>
  <c r="J100" i="9"/>
  <c r="H100" i="9"/>
  <c r="F100" i="9"/>
  <c r="C100" i="9"/>
  <c r="J99" i="9"/>
  <c r="H99" i="9"/>
  <c r="F99" i="9"/>
  <c r="C99" i="9"/>
  <c r="J98" i="9"/>
  <c r="H98" i="9"/>
  <c r="F98" i="9"/>
  <c r="C98" i="9"/>
  <c r="J97" i="9"/>
  <c r="H97" i="9"/>
  <c r="F97" i="9"/>
  <c r="C97" i="9"/>
  <c r="J96" i="9"/>
  <c r="H96" i="9"/>
  <c r="F96" i="9"/>
  <c r="C96" i="9"/>
  <c r="J95" i="9"/>
  <c r="H95" i="9"/>
  <c r="F95" i="9"/>
  <c r="C95" i="9"/>
  <c r="J94" i="9"/>
  <c r="H94" i="9"/>
  <c r="F94" i="9"/>
  <c r="C94" i="9"/>
  <c r="J93" i="9"/>
  <c r="H93" i="9"/>
  <c r="F93" i="9"/>
  <c r="C93" i="9"/>
  <c r="J92" i="9"/>
  <c r="H92" i="9"/>
  <c r="F92" i="9"/>
  <c r="C92" i="9"/>
  <c r="J91" i="9"/>
  <c r="H91" i="9"/>
  <c r="F91" i="9"/>
  <c r="C91" i="9"/>
  <c r="J90" i="9"/>
  <c r="H90" i="9"/>
  <c r="F90" i="9"/>
  <c r="C90" i="9"/>
  <c r="J107" i="3"/>
  <c r="H107" i="3"/>
  <c r="F107" i="3"/>
  <c r="C107" i="3"/>
  <c r="J106" i="3"/>
  <c r="H106" i="3"/>
  <c r="F106" i="3"/>
  <c r="C106" i="3"/>
  <c r="J105" i="3"/>
  <c r="H105" i="3"/>
  <c r="F105" i="3"/>
  <c r="C105" i="3"/>
  <c r="J104" i="3"/>
  <c r="H104" i="3"/>
  <c r="F104" i="3"/>
  <c r="C104" i="3"/>
  <c r="J103" i="3"/>
  <c r="H103" i="3"/>
  <c r="F103" i="3"/>
  <c r="C103" i="3"/>
  <c r="J102" i="3"/>
  <c r="H102" i="3"/>
  <c r="F102" i="3"/>
  <c r="C102" i="3"/>
  <c r="J101" i="3"/>
  <c r="H101" i="3"/>
  <c r="F101" i="3"/>
  <c r="C101" i="3"/>
  <c r="J100" i="3"/>
  <c r="H100" i="3"/>
  <c r="F100" i="3"/>
  <c r="C100" i="3"/>
  <c r="J99" i="3"/>
  <c r="H99" i="3"/>
  <c r="F99" i="3"/>
  <c r="C99" i="3"/>
  <c r="J98" i="3"/>
  <c r="H98" i="3"/>
  <c r="F98" i="3"/>
  <c r="C98" i="3"/>
  <c r="J97" i="3"/>
  <c r="H97" i="3"/>
  <c r="F97" i="3"/>
  <c r="C97" i="3"/>
  <c r="J96" i="3"/>
  <c r="H96" i="3"/>
  <c r="F96" i="3"/>
  <c r="C96" i="3"/>
  <c r="J95" i="3"/>
  <c r="H95" i="3"/>
  <c r="F95" i="3"/>
  <c r="C95" i="3"/>
  <c r="J94" i="3"/>
  <c r="H94" i="3"/>
  <c r="F94" i="3"/>
  <c r="C94" i="3"/>
  <c r="J93" i="3"/>
  <c r="H93" i="3"/>
  <c r="F93" i="3"/>
  <c r="C93" i="3"/>
  <c r="J92" i="3"/>
  <c r="H92" i="3"/>
  <c r="F92" i="3"/>
  <c r="C92" i="3"/>
  <c r="J91" i="3"/>
  <c r="H91" i="3"/>
  <c r="F91" i="3"/>
  <c r="C91" i="3"/>
  <c r="J90" i="3"/>
  <c r="H90" i="3"/>
  <c r="F90" i="3"/>
  <c r="C90" i="3"/>
  <c r="F86" i="3"/>
  <c r="F86" i="9"/>
  <c r="F86" i="10"/>
  <c r="F86" i="11"/>
  <c r="F86" i="12"/>
  <c r="F86" i="14"/>
  <c r="F86" i="15"/>
  <c r="F86" i="16"/>
  <c r="F86" i="17"/>
  <c r="F86" i="18"/>
  <c r="F86" i="19"/>
  <c r="F86" i="20"/>
  <c r="F86" i="21"/>
  <c r="F86" i="22"/>
  <c r="F86" i="23"/>
  <c r="F86" i="24"/>
  <c r="F86" i="25"/>
  <c r="F86" i="26"/>
  <c r="F87" i="27"/>
  <c r="F86" i="13"/>
  <c r="AH4" i="31" l="1"/>
  <c r="BR4" i="31"/>
  <c r="BZ4" i="31"/>
  <c r="D5" i="31"/>
  <c r="H5" i="31"/>
  <c r="L5" i="31"/>
  <c r="N5" i="31" s="1"/>
  <c r="P5" i="31"/>
  <c r="T5" i="31"/>
  <c r="V5" i="31" s="1"/>
  <c r="X5" i="31"/>
  <c r="AB5" i="31"/>
  <c r="AF5" i="31"/>
  <c r="AJ5" i="31"/>
  <c r="AN5" i="31"/>
  <c r="AR5" i="31"/>
  <c r="AV5" i="31"/>
  <c r="AX5" i="31" s="1"/>
  <c r="AZ5" i="31"/>
  <c r="BA5" i="31" s="1"/>
  <c r="BD5" i="31"/>
  <c r="BE5" i="31" s="1"/>
  <c r="BH5" i="31"/>
  <c r="BL5" i="31"/>
  <c r="BN5" i="31" s="1"/>
  <c r="BP5" i="31"/>
  <c r="BT5" i="31"/>
  <c r="BU5" i="31" s="1"/>
  <c r="BX5" i="31"/>
  <c r="CB5" i="31"/>
  <c r="CF5" i="31"/>
  <c r="CG5" i="31" s="1"/>
  <c r="CJ5" i="31"/>
  <c r="CN5" i="31"/>
  <c r="CR5" i="31"/>
  <c r="CS5" i="31" s="1"/>
  <c r="CV5" i="31"/>
  <c r="CX5" i="31" s="1"/>
  <c r="CZ5" i="31"/>
  <c r="DB5" i="31" s="1"/>
  <c r="DD5" i="31"/>
  <c r="DH5" i="31"/>
  <c r="DJ5" i="31" s="1"/>
  <c r="DL5" i="31"/>
  <c r="DN5" i="31" s="1"/>
  <c r="DP5" i="31"/>
  <c r="DT5" i="31"/>
  <c r="DX5" i="31"/>
  <c r="EB5" i="31"/>
  <c r="ED5" i="31" s="1"/>
  <c r="D91" i="3" s="1"/>
  <c r="EF5" i="31"/>
  <c r="EH5" i="31" s="1"/>
  <c r="D92" i="3" s="1"/>
  <c r="EJ5" i="31"/>
  <c r="EN5" i="31"/>
  <c r="EP5" i="31" s="1"/>
  <c r="D94" i="3" s="1"/>
  <c r="ER5" i="31"/>
  <c r="ET5" i="31" s="1"/>
  <c r="D95" i="3" s="1"/>
  <c r="EV5" i="31"/>
  <c r="EZ5" i="31"/>
  <c r="FD5" i="31"/>
  <c r="FH5" i="31"/>
  <c r="FJ5" i="31" s="1"/>
  <c r="D99" i="3" s="1"/>
  <c r="FL5" i="31"/>
  <c r="FN5" i="31" s="1"/>
  <c r="D100" i="3" s="1"/>
  <c r="FP5" i="31"/>
  <c r="FT5" i="31"/>
  <c r="FV5" i="31" s="1"/>
  <c r="D102" i="3" s="1"/>
  <c r="FX5" i="31"/>
  <c r="FZ5" i="31" s="1"/>
  <c r="D103" i="3" s="1"/>
  <c r="GB5" i="31"/>
  <c r="GF5" i="31"/>
  <c r="GJ5" i="31"/>
  <c r="GN5" i="31"/>
  <c r="GP5" i="31" s="1"/>
  <c r="D107" i="3" s="1"/>
  <c r="D6" i="31"/>
  <c r="F6" i="31" s="1"/>
  <c r="H6" i="31"/>
  <c r="L6" i="31"/>
  <c r="P6" i="31"/>
  <c r="R6" i="31" s="1"/>
  <c r="T6" i="31"/>
  <c r="V6" i="31" s="1"/>
  <c r="X6" i="31"/>
  <c r="Z6" i="31" s="1"/>
  <c r="AB6" i="31"/>
  <c r="AF6" i="31"/>
  <c r="AJ6" i="31"/>
  <c r="AN6" i="31"/>
  <c r="AR6" i="31"/>
  <c r="AT6" i="31" s="1"/>
  <c r="AV6" i="31"/>
  <c r="AX6" i="31" s="1"/>
  <c r="AZ6" i="31"/>
  <c r="BD6" i="31"/>
  <c r="BF6" i="31" s="1"/>
  <c r="BH6" i="31"/>
  <c r="BJ6" i="31" s="1"/>
  <c r="BL6" i="31"/>
  <c r="BP6" i="31"/>
  <c r="BT6" i="31"/>
  <c r="BU6" i="31" s="1"/>
  <c r="BX6" i="31"/>
  <c r="CB6" i="31"/>
  <c r="CD6" i="31" s="1"/>
  <c r="CF6" i="31"/>
  <c r="CG6" i="31" s="1"/>
  <c r="CJ6" i="31"/>
  <c r="CN6" i="31"/>
  <c r="CR6" i="31"/>
  <c r="CT6" i="31" s="1"/>
  <c r="CV6" i="31"/>
  <c r="CX6" i="31" s="1"/>
  <c r="CZ6" i="31"/>
  <c r="DA6" i="31" s="1"/>
  <c r="DD6" i="31"/>
  <c r="DH6" i="31"/>
  <c r="DJ6" i="31" s="1"/>
  <c r="DL6" i="31"/>
  <c r="DN6" i="31" s="1"/>
  <c r="DP6" i="31"/>
  <c r="DT6" i="31"/>
  <c r="DX6" i="31"/>
  <c r="DZ6" i="31" s="1"/>
  <c r="D90" i="9" s="1"/>
  <c r="EB6" i="31"/>
  <c r="ED6" i="31" s="1"/>
  <c r="D91" i="9" s="1"/>
  <c r="EF6" i="31"/>
  <c r="EH6" i="31" s="1"/>
  <c r="D92" i="9" s="1"/>
  <c r="EJ6" i="31"/>
  <c r="EN6" i="31"/>
  <c r="EP6" i="31" s="1"/>
  <c r="D94" i="9" s="1"/>
  <c r="ER6" i="31"/>
  <c r="ET6" i="31" s="1"/>
  <c r="D95" i="9" s="1"/>
  <c r="EV6" i="31"/>
  <c r="EZ6" i="31"/>
  <c r="FD6" i="31"/>
  <c r="FF6" i="31" s="1"/>
  <c r="D98" i="9" s="1"/>
  <c r="FH6" i="31"/>
  <c r="FJ6" i="31" s="1"/>
  <c r="D99" i="9" s="1"/>
  <c r="FL6" i="31"/>
  <c r="FN6" i="31" s="1"/>
  <c r="D100" i="9" s="1"/>
  <c r="FP6" i="31"/>
  <c r="FT6" i="31"/>
  <c r="FV6" i="31" s="1"/>
  <c r="D102" i="9" s="1"/>
  <c r="FX6" i="31"/>
  <c r="FZ6" i="31" s="1"/>
  <c r="D103" i="9" s="1"/>
  <c r="GB6" i="31"/>
  <c r="GF6" i="31"/>
  <c r="GH6" i="31" s="1"/>
  <c r="D105" i="9" s="1"/>
  <c r="GJ6" i="31"/>
  <c r="GN6" i="31"/>
  <c r="GP6" i="31" s="1"/>
  <c r="D107" i="9" s="1"/>
  <c r="D7" i="31"/>
  <c r="F7" i="31" s="1"/>
  <c r="H7" i="31"/>
  <c r="L7" i="31"/>
  <c r="N7" i="31" s="1"/>
  <c r="P7" i="31"/>
  <c r="R7" i="31" s="1"/>
  <c r="T7" i="31"/>
  <c r="V7" i="31" s="1"/>
  <c r="X7" i="31"/>
  <c r="AB7" i="31"/>
  <c r="AF7" i="31"/>
  <c r="AJ7" i="31"/>
  <c r="AN7" i="31"/>
  <c r="AP7" i="31" s="1"/>
  <c r="AR7" i="31"/>
  <c r="AT7" i="31" s="1"/>
  <c r="AV7" i="31"/>
  <c r="AX7" i="31" s="1"/>
  <c r="AZ7" i="31"/>
  <c r="BD7" i="31"/>
  <c r="BE7" i="31" s="1"/>
  <c r="BH7" i="31"/>
  <c r="BJ7" i="31" s="1"/>
  <c r="BL7" i="31"/>
  <c r="BM7" i="31" s="1"/>
  <c r="BP7" i="31"/>
  <c r="BT7" i="31"/>
  <c r="BV7" i="31" s="1"/>
  <c r="BX7" i="31"/>
  <c r="CB7" i="31"/>
  <c r="CD7" i="31" s="1"/>
  <c r="CF7" i="31"/>
  <c r="CH7" i="31" s="1"/>
  <c r="CJ7" i="31"/>
  <c r="CN7" i="31"/>
  <c r="CP7" i="31" s="1"/>
  <c r="CR7" i="31"/>
  <c r="CT7" i="31" s="1"/>
  <c r="CV7" i="31"/>
  <c r="CZ7" i="31"/>
  <c r="DA7" i="31" s="1"/>
  <c r="DD7" i="31"/>
  <c r="DH7" i="31"/>
  <c r="DJ7" i="31" s="1"/>
  <c r="DL7" i="31"/>
  <c r="DN7" i="31" s="1"/>
  <c r="DP7" i="31"/>
  <c r="DT7" i="31"/>
  <c r="DV7" i="31" s="1"/>
  <c r="DX7" i="31"/>
  <c r="EB7" i="31"/>
  <c r="EF7" i="31"/>
  <c r="EH7" i="31" s="1"/>
  <c r="D92" i="10" s="1"/>
  <c r="EJ7" i="31"/>
  <c r="EN7" i="31"/>
  <c r="EP7" i="31" s="1"/>
  <c r="D94" i="10" s="1"/>
  <c r="ER7" i="31"/>
  <c r="ET7" i="31" s="1"/>
  <c r="D95" i="10" s="1"/>
  <c r="EV7" i="31"/>
  <c r="EZ7" i="31"/>
  <c r="FB7" i="31" s="1"/>
  <c r="D97" i="10" s="1"/>
  <c r="FD7" i="31"/>
  <c r="FH7" i="31"/>
  <c r="FJ7" i="31" s="1"/>
  <c r="D99" i="10" s="1"/>
  <c r="FL7" i="31"/>
  <c r="FN7" i="31" s="1"/>
  <c r="D100" i="10" s="1"/>
  <c r="FP7" i="31"/>
  <c r="FT7" i="31"/>
  <c r="FV7" i="31" s="1"/>
  <c r="D102" i="10" s="1"/>
  <c r="FX7" i="31"/>
  <c r="FZ7" i="31" s="1"/>
  <c r="D103" i="10" s="1"/>
  <c r="GB7" i="31"/>
  <c r="GF7" i="31"/>
  <c r="GH7" i="31" s="1"/>
  <c r="D105" i="10" s="1"/>
  <c r="GJ7" i="31"/>
  <c r="GL7" i="31" s="1"/>
  <c r="D106" i="10" s="1"/>
  <c r="GN7" i="31"/>
  <c r="GP7" i="31" s="1"/>
  <c r="D107" i="10" s="1"/>
  <c r="D8" i="31"/>
  <c r="F8" i="31" s="1"/>
  <c r="H8" i="31"/>
  <c r="L8" i="31"/>
  <c r="N8" i="31" s="1"/>
  <c r="P8" i="31"/>
  <c r="R8" i="31" s="1"/>
  <c r="T8" i="31"/>
  <c r="X8" i="31"/>
  <c r="AB8" i="31"/>
  <c r="AF8" i="31"/>
  <c r="AJ8" i="31"/>
  <c r="AN8" i="31"/>
  <c r="AP8" i="31" s="1"/>
  <c r="AR8" i="31"/>
  <c r="AV8" i="31"/>
  <c r="AX8" i="31" s="1"/>
  <c r="AZ8" i="31"/>
  <c r="BD8" i="31"/>
  <c r="BF8" i="31" s="1"/>
  <c r="BH8" i="31"/>
  <c r="BJ8" i="31" s="1"/>
  <c r="BL8" i="31"/>
  <c r="BP8" i="31"/>
  <c r="BT8" i="31"/>
  <c r="BU8" i="31" s="1"/>
  <c r="BX8" i="31"/>
  <c r="CB8" i="31"/>
  <c r="CD8" i="31" s="1"/>
  <c r="CF8" i="31"/>
  <c r="CH8" i="31" s="1"/>
  <c r="CJ8" i="31"/>
  <c r="CN8" i="31"/>
  <c r="CP8" i="31" s="1"/>
  <c r="CR8" i="31"/>
  <c r="CT8" i="31" s="1"/>
  <c r="CV8" i="31"/>
  <c r="CX8" i="31" s="1"/>
  <c r="CZ8" i="31"/>
  <c r="DB8" i="31" s="1"/>
  <c r="DD8" i="31"/>
  <c r="DF8" i="31" s="1"/>
  <c r="DH8" i="31"/>
  <c r="DI8" i="31" s="1"/>
  <c r="DL8" i="31"/>
  <c r="DN8" i="31" s="1"/>
  <c r="DP8" i="31"/>
  <c r="DT8" i="31"/>
  <c r="DV8" i="31" s="1"/>
  <c r="DX8" i="31"/>
  <c r="DZ8" i="31" s="1"/>
  <c r="D90" i="11" s="1"/>
  <c r="EB8" i="31"/>
  <c r="ED8" i="31" s="1"/>
  <c r="D91" i="11" s="1"/>
  <c r="EF8" i="31"/>
  <c r="EH8" i="31" s="1"/>
  <c r="D92" i="11" s="1"/>
  <c r="EJ8" i="31"/>
  <c r="EL8" i="31" s="1"/>
  <c r="D93" i="11" s="1"/>
  <c r="EN8" i="31"/>
  <c r="EP8" i="31" s="1"/>
  <c r="D94" i="11" s="1"/>
  <c r="ER8" i="31"/>
  <c r="ET8" i="31" s="1"/>
  <c r="D95" i="11" s="1"/>
  <c r="EV8" i="31"/>
  <c r="EZ8" i="31"/>
  <c r="FB8" i="31" s="1"/>
  <c r="D97" i="11" s="1"/>
  <c r="FD8" i="31"/>
  <c r="FF8" i="31" s="1"/>
  <c r="D98" i="11" s="1"/>
  <c r="FH8" i="31"/>
  <c r="FJ8" i="31" s="1"/>
  <c r="D99" i="11" s="1"/>
  <c r="FL8" i="31"/>
  <c r="FN8" i="31" s="1"/>
  <c r="D100" i="11" s="1"/>
  <c r="FP8" i="31"/>
  <c r="FR8" i="31" s="1"/>
  <c r="D101" i="11" s="1"/>
  <c r="FT8" i="31"/>
  <c r="FV8" i="31" s="1"/>
  <c r="D102" i="11" s="1"/>
  <c r="FX8" i="31"/>
  <c r="FZ8" i="31" s="1"/>
  <c r="D103" i="11" s="1"/>
  <c r="GB8" i="31"/>
  <c r="GF8" i="31"/>
  <c r="GH8" i="31" s="1"/>
  <c r="D105" i="11" s="1"/>
  <c r="GJ8" i="31"/>
  <c r="GL8" i="31" s="1"/>
  <c r="D106" i="11" s="1"/>
  <c r="GN8" i="31"/>
  <c r="GP8" i="31" s="1"/>
  <c r="D107" i="11" s="1"/>
  <c r="D9" i="31"/>
  <c r="F9" i="31" s="1"/>
  <c r="H9" i="31"/>
  <c r="L9" i="31"/>
  <c r="N9" i="31" s="1"/>
  <c r="P9" i="31"/>
  <c r="R9" i="31" s="1"/>
  <c r="T9" i="31"/>
  <c r="V9" i="31" s="1"/>
  <c r="X9" i="31"/>
  <c r="Z9" i="31" s="1"/>
  <c r="AB9" i="31"/>
  <c r="AD9" i="31" s="1"/>
  <c r="AF9" i="31"/>
  <c r="AJ9" i="31"/>
  <c r="AN9" i="31"/>
  <c r="AP9" i="31" s="1"/>
  <c r="AR9" i="31"/>
  <c r="AT9" i="31" s="1"/>
  <c r="AV9" i="31"/>
  <c r="AX9" i="31" s="1"/>
  <c r="AZ9" i="31"/>
  <c r="BB9" i="31" s="1"/>
  <c r="BD9" i="31"/>
  <c r="BF9" i="31" s="1"/>
  <c r="BH9" i="31"/>
  <c r="BJ9" i="31" s="1"/>
  <c r="BL9" i="31"/>
  <c r="BP9" i="31"/>
  <c r="BT9" i="31"/>
  <c r="BU9" i="31" s="1"/>
  <c r="BX9" i="31"/>
  <c r="CB9" i="31"/>
  <c r="CD9" i="31" s="1"/>
  <c r="CF9" i="31"/>
  <c r="CG9" i="31" s="1"/>
  <c r="CJ9" i="31"/>
  <c r="CN9" i="31"/>
  <c r="CP9" i="31" s="1"/>
  <c r="CR9" i="31"/>
  <c r="CT9" i="31" s="1"/>
  <c r="CV9" i="31"/>
  <c r="CX9" i="31" s="1"/>
  <c r="CZ9" i="31"/>
  <c r="DB9" i="31" s="1"/>
  <c r="DD9" i="31"/>
  <c r="DF9" i="31" s="1"/>
  <c r="DH9" i="31"/>
  <c r="DJ9" i="31" s="1"/>
  <c r="DL9" i="31"/>
  <c r="DN9" i="31" s="1"/>
  <c r="DP9" i="31"/>
  <c r="DT9" i="31"/>
  <c r="DV9" i="31" s="1"/>
  <c r="DX9" i="31"/>
  <c r="DZ9" i="31" s="1"/>
  <c r="D90" i="12" s="1"/>
  <c r="EB9" i="31"/>
  <c r="ED9" i="31" s="1"/>
  <c r="D91" i="12" s="1"/>
  <c r="EF9" i="31"/>
  <c r="EH9" i="31" s="1"/>
  <c r="D92" i="12" s="1"/>
  <c r="EJ9" i="31"/>
  <c r="EL9" i="31" s="1"/>
  <c r="D93" i="12" s="1"/>
  <c r="EN9" i="31"/>
  <c r="EP9" i="31" s="1"/>
  <c r="D94" i="12" s="1"/>
  <c r="ER9" i="31"/>
  <c r="ET9" i="31" s="1"/>
  <c r="D95" i="12" s="1"/>
  <c r="EV9" i="31"/>
  <c r="EZ9" i="31"/>
  <c r="FB9" i="31" s="1"/>
  <c r="D97" i="12" s="1"/>
  <c r="FD9" i="31"/>
  <c r="FF9" i="31" s="1"/>
  <c r="D98" i="12" s="1"/>
  <c r="FH9" i="31"/>
  <c r="FJ9" i="31" s="1"/>
  <c r="D99" i="12" s="1"/>
  <c r="FL9" i="31"/>
  <c r="FN9" i="31" s="1"/>
  <c r="D100" i="12" s="1"/>
  <c r="FP9" i="31"/>
  <c r="FR9" i="31" s="1"/>
  <c r="D101" i="12" s="1"/>
  <c r="FT9" i="31"/>
  <c r="FV9" i="31" s="1"/>
  <c r="D102" i="12" s="1"/>
  <c r="FX9" i="31"/>
  <c r="FZ9" i="31" s="1"/>
  <c r="D103" i="12" s="1"/>
  <c r="GB9" i="31"/>
  <c r="GF9" i="31"/>
  <c r="GH9" i="31" s="1"/>
  <c r="D105" i="12" s="1"/>
  <c r="GJ9" i="31"/>
  <c r="GL9" i="31" s="1"/>
  <c r="D106" i="12" s="1"/>
  <c r="GN9" i="31"/>
  <c r="GP9" i="31" s="1"/>
  <c r="D107" i="12" s="1"/>
  <c r="D10" i="31"/>
  <c r="F10" i="31" s="1"/>
  <c r="H10" i="31"/>
  <c r="L10" i="31"/>
  <c r="N10" i="31" s="1"/>
  <c r="P10" i="31"/>
  <c r="R10" i="31" s="1"/>
  <c r="T10" i="31"/>
  <c r="V10" i="31" s="1"/>
  <c r="X10" i="31"/>
  <c r="Z10" i="31" s="1"/>
  <c r="AB10" i="31"/>
  <c r="AD10" i="31" s="1"/>
  <c r="AF10" i="31"/>
  <c r="AJ10" i="31"/>
  <c r="AN10" i="31"/>
  <c r="AP10" i="31" s="1"/>
  <c r="AR10" i="31"/>
  <c r="AT10" i="31" s="1"/>
  <c r="AV10" i="31"/>
  <c r="AX10" i="31" s="1"/>
  <c r="AZ10" i="31"/>
  <c r="BB10" i="31" s="1"/>
  <c r="BD10" i="31"/>
  <c r="BF10" i="31" s="1"/>
  <c r="BH10" i="31"/>
  <c r="BJ10" i="31" s="1"/>
  <c r="BL10" i="31"/>
  <c r="BP10" i="31"/>
  <c r="BT10" i="31"/>
  <c r="BU10" i="31" s="1"/>
  <c r="BX10" i="31"/>
  <c r="CB10" i="31"/>
  <c r="CD10" i="31" s="1"/>
  <c r="CF10" i="31"/>
  <c r="CH10" i="31" s="1"/>
  <c r="CJ10" i="31"/>
  <c r="CN10" i="31"/>
  <c r="CP10" i="31" s="1"/>
  <c r="CR10" i="31"/>
  <c r="CT10" i="31" s="1"/>
  <c r="CV10" i="31"/>
  <c r="CX10" i="31" s="1"/>
  <c r="CZ10" i="31"/>
  <c r="DB10" i="31" s="1"/>
  <c r="DD10" i="31"/>
  <c r="DF10" i="31" s="1"/>
  <c r="DH10" i="31"/>
  <c r="DJ10" i="31" s="1"/>
  <c r="DL10" i="31"/>
  <c r="DN10" i="31" s="1"/>
  <c r="DP10" i="31"/>
  <c r="DT10" i="31"/>
  <c r="DV10" i="31" s="1"/>
  <c r="DX10" i="31"/>
  <c r="DZ10" i="31" s="1"/>
  <c r="D90" i="13" s="1"/>
  <c r="EB10" i="31"/>
  <c r="ED10" i="31" s="1"/>
  <c r="D91" i="13" s="1"/>
  <c r="EF10" i="31"/>
  <c r="EH10" i="31" s="1"/>
  <c r="D92" i="13" s="1"/>
  <c r="EJ10" i="31"/>
  <c r="EN10" i="31"/>
  <c r="EP10" i="31" s="1"/>
  <c r="D94" i="13" s="1"/>
  <c r="ER10" i="31"/>
  <c r="ET10" i="31" s="1"/>
  <c r="D95" i="13" s="1"/>
  <c r="EV10" i="31"/>
  <c r="EZ10" i="31"/>
  <c r="FB10" i="31" s="1"/>
  <c r="D97" i="13" s="1"/>
  <c r="FD10" i="31"/>
  <c r="FF10" i="31" s="1"/>
  <c r="D98" i="13" s="1"/>
  <c r="FH10" i="31"/>
  <c r="FJ10" i="31" s="1"/>
  <c r="D99" i="13" s="1"/>
  <c r="FL10" i="31"/>
  <c r="FN10" i="31" s="1"/>
  <c r="D100" i="13" s="1"/>
  <c r="FP10" i="31"/>
  <c r="FR10" i="31" s="1"/>
  <c r="D101" i="13" s="1"/>
  <c r="FT10" i="31"/>
  <c r="FV10" i="31" s="1"/>
  <c r="D102" i="13" s="1"/>
  <c r="FX10" i="31"/>
  <c r="FZ10" i="31" s="1"/>
  <c r="D103" i="13" s="1"/>
  <c r="GB10" i="31"/>
  <c r="GD10" i="31" s="1"/>
  <c r="D104" i="13" s="1"/>
  <c r="GF10" i="31"/>
  <c r="GH10" i="31" s="1"/>
  <c r="D105" i="13" s="1"/>
  <c r="GJ10" i="31"/>
  <c r="GN10" i="31"/>
  <c r="GP10" i="31" s="1"/>
  <c r="D107" i="13" s="1"/>
  <c r="D11" i="31"/>
  <c r="F11" i="31" s="1"/>
  <c r="H11" i="31"/>
  <c r="J11" i="31" s="1"/>
  <c r="L11" i="31"/>
  <c r="N11" i="31" s="1"/>
  <c r="P11" i="31"/>
  <c r="R11" i="31" s="1"/>
  <c r="T11" i="31"/>
  <c r="V11" i="31" s="1"/>
  <c r="X11" i="31"/>
  <c r="Z11" i="31" s="1"/>
  <c r="AB11" i="31"/>
  <c r="AF11" i="31"/>
  <c r="AJ11" i="31"/>
  <c r="AN11" i="31"/>
  <c r="AP11" i="31" s="1"/>
  <c r="AR11" i="31"/>
  <c r="AT11" i="31" s="1"/>
  <c r="AV11" i="31"/>
  <c r="AZ11" i="31"/>
  <c r="BD11" i="31"/>
  <c r="BH11" i="31"/>
  <c r="BJ11" i="31" s="1"/>
  <c r="BL11" i="31"/>
  <c r="BN11" i="31" s="1"/>
  <c r="BP11" i="31"/>
  <c r="BT11" i="31"/>
  <c r="BV11" i="31" s="1"/>
  <c r="BX11" i="31"/>
  <c r="CB11" i="31"/>
  <c r="CD11" i="31" s="1"/>
  <c r="CF11" i="31"/>
  <c r="CG11" i="31" s="1"/>
  <c r="CJ11" i="31"/>
  <c r="CL11" i="31" s="1"/>
  <c r="CN11" i="31"/>
  <c r="CP11" i="31" s="1"/>
  <c r="CR11" i="31"/>
  <c r="CT11" i="31" s="1"/>
  <c r="CV11" i="31"/>
  <c r="CX11" i="31" s="1"/>
  <c r="CZ11" i="31"/>
  <c r="DD11" i="31"/>
  <c r="DH11" i="31"/>
  <c r="DL11" i="31"/>
  <c r="DN11" i="31" s="1"/>
  <c r="DP11" i="31"/>
  <c r="DR11" i="31" s="1"/>
  <c r="DT11" i="31"/>
  <c r="DX11" i="31"/>
  <c r="DZ11" i="31" s="1"/>
  <c r="D90" i="14" s="1"/>
  <c r="EB11" i="31"/>
  <c r="ED11" i="31" s="1"/>
  <c r="D91" i="14" s="1"/>
  <c r="EF11" i="31"/>
  <c r="EH11" i="31" s="1"/>
  <c r="D92" i="14" s="1"/>
  <c r="EJ11" i="31"/>
  <c r="EN11" i="31"/>
  <c r="EP11" i="31" s="1"/>
  <c r="D94" i="14" s="1"/>
  <c r="ER11" i="31"/>
  <c r="ET11" i="31" s="1"/>
  <c r="D95" i="14" s="1"/>
  <c r="EV11" i="31"/>
  <c r="EX11" i="31" s="1"/>
  <c r="D96" i="14" s="1"/>
  <c r="EZ11" i="31"/>
  <c r="FB11" i="31" s="1"/>
  <c r="D97" i="14" s="1"/>
  <c r="FD11" i="31"/>
  <c r="FF11" i="31" s="1"/>
  <c r="D98" i="14" s="1"/>
  <c r="FH11" i="31"/>
  <c r="FJ11" i="31" s="1"/>
  <c r="D99" i="14" s="1"/>
  <c r="FL11" i="31"/>
  <c r="FN11" i="31" s="1"/>
  <c r="D100" i="14" s="1"/>
  <c r="FP11" i="31"/>
  <c r="FT11" i="31"/>
  <c r="FV11" i="31" s="1"/>
  <c r="D102" i="14" s="1"/>
  <c r="FX11" i="31"/>
  <c r="FZ11" i="31" s="1"/>
  <c r="D103" i="14" s="1"/>
  <c r="GB11" i="31"/>
  <c r="GD11" i="31" s="1"/>
  <c r="D104" i="14" s="1"/>
  <c r="GF11" i="31"/>
  <c r="GH11" i="31" s="1"/>
  <c r="D105" i="14" s="1"/>
  <c r="GJ11" i="31"/>
  <c r="GL11" i="31" s="1"/>
  <c r="D106" i="14" s="1"/>
  <c r="GN11" i="31"/>
  <c r="GP11" i="31" s="1"/>
  <c r="D107" i="14" s="1"/>
  <c r="D12" i="31"/>
  <c r="F12" i="31" s="1"/>
  <c r="H12" i="31"/>
  <c r="J12" i="31" s="1"/>
  <c r="L12" i="31"/>
  <c r="N12" i="31" s="1"/>
  <c r="P12" i="31"/>
  <c r="R12" i="31" s="1"/>
  <c r="T12" i="31"/>
  <c r="V12" i="31" s="1"/>
  <c r="X12" i="31"/>
  <c r="AB12" i="31"/>
  <c r="AF12" i="31"/>
  <c r="AJ12" i="31"/>
  <c r="AN12" i="31"/>
  <c r="AP12" i="31" s="1"/>
  <c r="AR12" i="31"/>
  <c r="AT12" i="31" s="1"/>
  <c r="AV12" i="31"/>
  <c r="AX12" i="31" s="1"/>
  <c r="AZ12" i="31"/>
  <c r="BD12" i="31"/>
  <c r="BF12" i="31" s="1"/>
  <c r="BH12" i="31"/>
  <c r="BI12" i="31" s="1"/>
  <c r="BL12" i="31"/>
  <c r="BN12" i="31" s="1"/>
  <c r="BP12" i="31"/>
  <c r="BT12" i="31"/>
  <c r="BV12" i="31" s="1"/>
  <c r="BX12" i="31"/>
  <c r="BY12" i="31" s="1"/>
  <c r="CB12" i="31"/>
  <c r="CD12" i="31" s="1"/>
  <c r="CF12" i="31"/>
  <c r="CH12" i="31" s="1"/>
  <c r="CJ12" i="31"/>
  <c r="CL12" i="31" s="1"/>
  <c r="CN12" i="31"/>
  <c r="CP12" i="31" s="1"/>
  <c r="CR12" i="31"/>
  <c r="CT12" i="31" s="1"/>
  <c r="CV12" i="31"/>
  <c r="CW12" i="31" s="1"/>
  <c r="CZ12" i="31"/>
  <c r="DB12" i="31" s="1"/>
  <c r="DD12" i="31"/>
  <c r="DH12" i="31"/>
  <c r="DJ12" i="31" s="1"/>
  <c r="DL12" i="31"/>
  <c r="DN12" i="31" s="1"/>
  <c r="DP12" i="31"/>
  <c r="DR12" i="31" s="1"/>
  <c r="DT12" i="31"/>
  <c r="DV12" i="31" s="1"/>
  <c r="DX12" i="31"/>
  <c r="EB12" i="31"/>
  <c r="ED12" i="31" s="1"/>
  <c r="D91" i="15" s="1"/>
  <c r="EF12" i="31"/>
  <c r="EJ12" i="31"/>
  <c r="EN12" i="31"/>
  <c r="ER12" i="31"/>
  <c r="ET12" i="31" s="1"/>
  <c r="D95" i="15" s="1"/>
  <c r="EV12" i="31"/>
  <c r="EX12" i="31" s="1"/>
  <c r="D96" i="15" s="1"/>
  <c r="EZ12" i="31"/>
  <c r="FD12" i="31"/>
  <c r="FF12" i="31" s="1"/>
  <c r="D98" i="15" s="1"/>
  <c r="FH12" i="31"/>
  <c r="FJ12" i="31" s="1"/>
  <c r="D99" i="15" s="1"/>
  <c r="FL12" i="31"/>
  <c r="FN12" i="31" s="1"/>
  <c r="D100" i="15" s="1"/>
  <c r="FP12" i="31"/>
  <c r="FT12" i="31"/>
  <c r="FV12" i="31" s="1"/>
  <c r="D102" i="15" s="1"/>
  <c r="FX12" i="31"/>
  <c r="FZ12" i="31" s="1"/>
  <c r="D103" i="15" s="1"/>
  <c r="GB12" i="31"/>
  <c r="GD12" i="31" s="1"/>
  <c r="D104" i="15" s="1"/>
  <c r="GF12" i="31"/>
  <c r="GH12" i="31" s="1"/>
  <c r="D105" i="15" s="1"/>
  <c r="GJ12" i="31"/>
  <c r="GL12" i="31" s="1"/>
  <c r="D106" i="15" s="1"/>
  <c r="GN12" i="31"/>
  <c r="GP12" i="31" s="1"/>
  <c r="D107" i="15" s="1"/>
  <c r="D13" i="31"/>
  <c r="F13" i="31" s="1"/>
  <c r="H13" i="31"/>
  <c r="I13" i="31" s="1"/>
  <c r="L13" i="31"/>
  <c r="N13" i="31" s="1"/>
  <c r="P13" i="31"/>
  <c r="R13" i="31" s="1"/>
  <c r="T13" i="31"/>
  <c r="V13" i="31" s="1"/>
  <c r="X13" i="31"/>
  <c r="Z13" i="31" s="1"/>
  <c r="AB13" i="31"/>
  <c r="AF13" i="31"/>
  <c r="AJ13" i="31"/>
  <c r="AN13" i="31"/>
  <c r="AP13" i="31" s="1"/>
  <c r="AR13" i="31"/>
  <c r="AT13" i="31" s="1"/>
  <c r="AV13" i="31"/>
  <c r="AX13" i="31" s="1"/>
  <c r="AZ13" i="31"/>
  <c r="BD13" i="31"/>
  <c r="BF13" i="31" s="1"/>
  <c r="BH13" i="31"/>
  <c r="BJ13" i="31" s="1"/>
  <c r="BL13" i="31"/>
  <c r="BM13" i="31" s="1"/>
  <c r="BP13" i="31"/>
  <c r="BT13" i="31"/>
  <c r="BV13" i="31" s="1"/>
  <c r="BU13" i="31"/>
  <c r="BX13" i="31"/>
  <c r="CB13" i="31"/>
  <c r="CD13" i="31" s="1"/>
  <c r="CF13" i="31"/>
  <c r="CH13" i="31" s="1"/>
  <c r="CJ13" i="31"/>
  <c r="CL13" i="31" s="1"/>
  <c r="CN13" i="31"/>
  <c r="CP13" i="31" s="1"/>
  <c r="CR13" i="31"/>
  <c r="CT13" i="31" s="1"/>
  <c r="CV13" i="31"/>
  <c r="CX13" i="31" s="1"/>
  <c r="CZ13" i="31"/>
  <c r="DB13" i="31" s="1"/>
  <c r="DD13" i="31"/>
  <c r="DH13" i="31"/>
  <c r="DJ13" i="31" s="1"/>
  <c r="DL13" i="31"/>
  <c r="DN13" i="31" s="1"/>
  <c r="DP13" i="31"/>
  <c r="DR13" i="31" s="1"/>
  <c r="DT13" i="31"/>
  <c r="DX13" i="31"/>
  <c r="DZ13" i="31" s="1"/>
  <c r="D90" i="16" s="1"/>
  <c r="EB13" i="31"/>
  <c r="ED13" i="31" s="1"/>
  <c r="D91" i="16" s="1"/>
  <c r="EF13" i="31"/>
  <c r="EH13" i="31" s="1"/>
  <c r="D92" i="16" s="1"/>
  <c r="EJ13" i="31"/>
  <c r="EN13" i="31"/>
  <c r="EP13" i="31" s="1"/>
  <c r="D94" i="16" s="1"/>
  <c r="ER13" i="31"/>
  <c r="ET13" i="31" s="1"/>
  <c r="D95" i="16" s="1"/>
  <c r="EV13" i="31"/>
  <c r="EX13" i="31" s="1"/>
  <c r="D96" i="16" s="1"/>
  <c r="EZ13" i="31"/>
  <c r="FB13" i="31" s="1"/>
  <c r="D97" i="16" s="1"/>
  <c r="FD13" i="31"/>
  <c r="FH13" i="31"/>
  <c r="FJ13" i="31" s="1"/>
  <c r="D99" i="16" s="1"/>
  <c r="FL13" i="31"/>
  <c r="FP13" i="31"/>
  <c r="FT13" i="31"/>
  <c r="FX13" i="31"/>
  <c r="FZ13" i="31" s="1"/>
  <c r="D103" i="16" s="1"/>
  <c r="GB13" i="31"/>
  <c r="GD13" i="31" s="1"/>
  <c r="D104" i="16" s="1"/>
  <c r="GF13" i="31"/>
  <c r="GJ13" i="31"/>
  <c r="GL13" i="31" s="1"/>
  <c r="D106" i="16" s="1"/>
  <c r="GN13" i="31"/>
  <c r="GP13" i="31" s="1"/>
  <c r="D107" i="16" s="1"/>
  <c r="D14" i="31"/>
  <c r="F14" i="31" s="1"/>
  <c r="H14" i="31"/>
  <c r="J14" i="31" s="1"/>
  <c r="L14" i="31"/>
  <c r="P14" i="31"/>
  <c r="T14" i="31"/>
  <c r="V14" i="31" s="1"/>
  <c r="X14" i="31"/>
  <c r="Z14" i="31" s="1"/>
  <c r="AB14" i="31"/>
  <c r="AF14" i="31"/>
  <c r="AJ14" i="31"/>
  <c r="AN14" i="31"/>
  <c r="AP14" i="31" s="1"/>
  <c r="AR14" i="31"/>
  <c r="AT14" i="31" s="1"/>
  <c r="AV14" i="31"/>
  <c r="AX14" i="31" s="1"/>
  <c r="AZ14" i="31"/>
  <c r="BD14" i="31"/>
  <c r="BE14" i="31" s="1"/>
  <c r="BH14" i="31"/>
  <c r="BJ14" i="31" s="1"/>
  <c r="BL14" i="31"/>
  <c r="BN14" i="31" s="1"/>
  <c r="BP14" i="31"/>
  <c r="BT14" i="31"/>
  <c r="BV14" i="31" s="1"/>
  <c r="BX14" i="31"/>
  <c r="CB14" i="31"/>
  <c r="CF14" i="31"/>
  <c r="CH14" i="31" s="1"/>
  <c r="CJ14" i="31"/>
  <c r="CL14" i="31" s="1"/>
  <c r="CN14" i="31"/>
  <c r="CR14" i="31"/>
  <c r="CS14" i="31" s="1"/>
  <c r="CV14" i="31"/>
  <c r="CX14" i="31" s="1"/>
  <c r="CZ14" i="31"/>
  <c r="DD14" i="31"/>
  <c r="DF14" i="31" s="1"/>
  <c r="DH14" i="31"/>
  <c r="DJ14" i="31" s="1"/>
  <c r="DL14" i="31"/>
  <c r="DN14" i="31" s="1"/>
  <c r="DP14" i="31"/>
  <c r="DR14" i="31" s="1"/>
  <c r="DT14" i="31"/>
  <c r="DV14" i="31" s="1"/>
  <c r="DX14" i="31"/>
  <c r="DZ14" i="31" s="1"/>
  <c r="D90" i="17" s="1"/>
  <c r="EB14" i="31"/>
  <c r="ED14" i="31" s="1"/>
  <c r="D91" i="17" s="1"/>
  <c r="EF14" i="31"/>
  <c r="EH14" i="31" s="1"/>
  <c r="D92" i="17" s="1"/>
  <c r="EJ14" i="31"/>
  <c r="EL14" i="31" s="1"/>
  <c r="D93" i="17" s="1"/>
  <c r="EN14" i="31"/>
  <c r="ER14" i="31"/>
  <c r="ET14" i="31" s="1"/>
  <c r="D95" i="17" s="1"/>
  <c r="EV14" i="31"/>
  <c r="EX14" i="31" s="1"/>
  <c r="D96" i="17" s="1"/>
  <c r="EZ14" i="31"/>
  <c r="FD14" i="31"/>
  <c r="FF14" i="31" s="1"/>
  <c r="D98" i="17" s="1"/>
  <c r="FH14" i="31"/>
  <c r="FJ14" i="31" s="1"/>
  <c r="D99" i="17" s="1"/>
  <c r="FL14" i="31"/>
  <c r="FP14" i="31"/>
  <c r="FR14" i="31" s="1"/>
  <c r="D101" i="17" s="1"/>
  <c r="FT14" i="31"/>
  <c r="FV14" i="31" s="1"/>
  <c r="D102" i="17" s="1"/>
  <c r="FX14" i="31"/>
  <c r="FZ14" i="31" s="1"/>
  <c r="D103" i="17" s="1"/>
  <c r="GB14" i="31"/>
  <c r="GD14" i="31" s="1"/>
  <c r="D104" i="17" s="1"/>
  <c r="GF14" i="31"/>
  <c r="GH14" i="31" s="1"/>
  <c r="D105" i="17" s="1"/>
  <c r="GJ14" i="31"/>
  <c r="GL14" i="31" s="1"/>
  <c r="D106" i="17" s="1"/>
  <c r="GN14" i="31"/>
  <c r="GP14" i="31" s="1"/>
  <c r="D107" i="17" s="1"/>
  <c r="D15" i="31"/>
  <c r="F15" i="31" s="1"/>
  <c r="H15" i="31"/>
  <c r="L15" i="31"/>
  <c r="N15" i="31" s="1"/>
  <c r="P15" i="31"/>
  <c r="Q15" i="31" s="1"/>
  <c r="T15" i="31"/>
  <c r="X15" i="31"/>
  <c r="Z15" i="31" s="1"/>
  <c r="AB15" i="31"/>
  <c r="AC15" i="31" s="1"/>
  <c r="AF15" i="31"/>
  <c r="AJ15" i="31"/>
  <c r="AN15" i="31"/>
  <c r="AP15" i="31" s="1"/>
  <c r="AR15" i="31"/>
  <c r="AV15" i="31"/>
  <c r="AX15" i="31" s="1"/>
  <c r="AZ15" i="31"/>
  <c r="BD15" i="31"/>
  <c r="BF15" i="31" s="1"/>
  <c r="BH15" i="31"/>
  <c r="BJ15" i="31" s="1"/>
  <c r="BL15" i="31"/>
  <c r="BN15" i="31" s="1"/>
  <c r="BP15" i="31"/>
  <c r="BT15" i="31"/>
  <c r="BV15" i="31" s="1"/>
  <c r="BX15" i="31"/>
  <c r="CB15" i="31"/>
  <c r="CD15" i="31" s="1"/>
  <c r="CF15" i="31"/>
  <c r="CJ15" i="31"/>
  <c r="CL15" i="31" s="1"/>
  <c r="CN15" i="31"/>
  <c r="CO15" i="31" s="1"/>
  <c r="CR15" i="31"/>
  <c r="CS15" i="31" s="1"/>
  <c r="CV15" i="31"/>
  <c r="CX15" i="31" s="1"/>
  <c r="CZ15" i="31"/>
  <c r="DB15" i="31" s="1"/>
  <c r="DD15" i="31"/>
  <c r="DE15" i="31" s="1"/>
  <c r="DH15" i="31"/>
  <c r="DJ15" i="31" s="1"/>
  <c r="DL15" i="31"/>
  <c r="DP15" i="31"/>
  <c r="DR15" i="31" s="1"/>
  <c r="DT15" i="31"/>
  <c r="DV15" i="31" s="1"/>
  <c r="DX15" i="31"/>
  <c r="DZ15" i="31" s="1"/>
  <c r="D90" i="18" s="1"/>
  <c r="EB15" i="31"/>
  <c r="ED15" i="31" s="1"/>
  <c r="D91" i="18" s="1"/>
  <c r="EF15" i="31"/>
  <c r="EH15" i="31" s="1"/>
  <c r="D92" i="18" s="1"/>
  <c r="EJ15" i="31"/>
  <c r="EL15" i="31" s="1"/>
  <c r="D93" i="18" s="1"/>
  <c r="EN15" i="31"/>
  <c r="EP15" i="31" s="1"/>
  <c r="D94" i="18" s="1"/>
  <c r="ER15" i="31"/>
  <c r="EV15" i="31"/>
  <c r="EX15" i="31" s="1"/>
  <c r="D96" i="18" s="1"/>
  <c r="EZ15" i="31"/>
  <c r="FB15" i="31" s="1"/>
  <c r="D97" i="18" s="1"/>
  <c r="FD15" i="31"/>
  <c r="FF15" i="31" s="1"/>
  <c r="D98" i="18" s="1"/>
  <c r="FH15" i="31"/>
  <c r="FJ15" i="31" s="1"/>
  <c r="D99" i="18" s="1"/>
  <c r="FL15" i="31"/>
  <c r="FN15" i="31" s="1"/>
  <c r="D100" i="18" s="1"/>
  <c r="FP15" i="31"/>
  <c r="FR15" i="31" s="1"/>
  <c r="D101" i="18" s="1"/>
  <c r="FT15" i="31"/>
  <c r="FV15" i="31" s="1"/>
  <c r="D102" i="18" s="1"/>
  <c r="FX15" i="31"/>
  <c r="GB15" i="31"/>
  <c r="GF15" i="31"/>
  <c r="GH15" i="31" s="1"/>
  <c r="D105" i="18" s="1"/>
  <c r="GJ15" i="31"/>
  <c r="GN15" i="31"/>
  <c r="GP15" i="31" s="1"/>
  <c r="D107" i="18" s="1"/>
  <c r="D16" i="31"/>
  <c r="F16" i="31" s="1"/>
  <c r="H16" i="31"/>
  <c r="J16" i="31" s="1"/>
  <c r="L16" i="31"/>
  <c r="N16" i="31" s="1"/>
  <c r="P16" i="31"/>
  <c r="T16" i="31"/>
  <c r="V16" i="31" s="1"/>
  <c r="X16" i="31"/>
  <c r="Z16" i="31" s="1"/>
  <c r="AB16" i="31"/>
  <c r="AF16" i="31"/>
  <c r="AJ16" i="31"/>
  <c r="AN16" i="31"/>
  <c r="AP16" i="31" s="1"/>
  <c r="AR16" i="31"/>
  <c r="AT16" i="31" s="1"/>
  <c r="AV16" i="31"/>
  <c r="AX16" i="31" s="1"/>
  <c r="AZ16" i="31"/>
  <c r="BB16" i="31" s="1"/>
  <c r="BD16" i="31"/>
  <c r="BF16" i="31" s="1"/>
  <c r="BH16" i="31"/>
  <c r="BL16" i="31"/>
  <c r="BP16" i="31"/>
  <c r="BT16" i="31"/>
  <c r="BV16" i="31" s="1"/>
  <c r="BX16" i="31"/>
  <c r="CB16" i="31"/>
  <c r="CD16" i="31" s="1"/>
  <c r="CF16" i="31"/>
  <c r="CG16" i="31" s="1"/>
  <c r="CJ16" i="31"/>
  <c r="CL16" i="31" s="1"/>
  <c r="CN16" i="31"/>
  <c r="CO16" i="31" s="1"/>
  <c r="CR16" i="31"/>
  <c r="CT16" i="31" s="1"/>
  <c r="CV16" i="31"/>
  <c r="CZ16" i="31"/>
  <c r="DB16" i="31" s="1"/>
  <c r="DD16" i="31"/>
  <c r="DF16" i="31" s="1"/>
  <c r="DH16" i="31"/>
  <c r="DJ16" i="31" s="1"/>
  <c r="DL16" i="31"/>
  <c r="DN16" i="31" s="1"/>
  <c r="DP16" i="31"/>
  <c r="DR16" i="31" s="1"/>
  <c r="DT16" i="31"/>
  <c r="DV16" i="31" s="1"/>
  <c r="DX16" i="31"/>
  <c r="EB16" i="31"/>
  <c r="EF16" i="31"/>
  <c r="EH16" i="31" s="1"/>
  <c r="D92" i="19" s="1"/>
  <c r="EJ16" i="31"/>
  <c r="EN16" i="31"/>
  <c r="EP16" i="31" s="1"/>
  <c r="D94" i="19" s="1"/>
  <c r="ER16" i="31"/>
  <c r="EV16" i="31"/>
  <c r="EX16" i="31" s="1"/>
  <c r="D96" i="19" s="1"/>
  <c r="EZ16" i="31"/>
  <c r="FB16" i="31" s="1"/>
  <c r="D97" i="19" s="1"/>
  <c r="FD16" i="31"/>
  <c r="FF16" i="31" s="1"/>
  <c r="D98" i="19" s="1"/>
  <c r="FH16" i="31"/>
  <c r="FL16" i="31"/>
  <c r="FN16" i="31" s="1"/>
  <c r="D100" i="19" s="1"/>
  <c r="FP16" i="31"/>
  <c r="FR16" i="31" s="1"/>
  <c r="D101" i="19" s="1"/>
  <c r="FT16" i="31"/>
  <c r="FV16" i="31" s="1"/>
  <c r="D102" i="19" s="1"/>
  <c r="FX16" i="31"/>
  <c r="FZ16" i="31" s="1"/>
  <c r="D103" i="19" s="1"/>
  <c r="GB16" i="31"/>
  <c r="GD16" i="31" s="1"/>
  <c r="D104" i="19" s="1"/>
  <c r="GF16" i="31"/>
  <c r="GH16" i="31" s="1"/>
  <c r="D105" i="19" s="1"/>
  <c r="GJ16" i="31"/>
  <c r="GN16" i="31"/>
  <c r="D17" i="31"/>
  <c r="F17" i="31" s="1"/>
  <c r="H17" i="31"/>
  <c r="J17" i="31" s="1"/>
  <c r="L17" i="31"/>
  <c r="N17" i="31" s="1"/>
  <c r="P17" i="31"/>
  <c r="R17" i="31" s="1"/>
  <c r="T17" i="31"/>
  <c r="X17" i="31"/>
  <c r="Z17" i="31" s="1"/>
  <c r="AB17" i="31"/>
  <c r="AF17" i="31"/>
  <c r="AJ17" i="31"/>
  <c r="AN17" i="31"/>
  <c r="AP17" i="31" s="1"/>
  <c r="AR17" i="31"/>
  <c r="AV17" i="31"/>
  <c r="AX17" i="31" s="1"/>
  <c r="AZ17" i="31"/>
  <c r="BB17" i="31" s="1"/>
  <c r="BD17" i="31"/>
  <c r="BH17" i="31"/>
  <c r="BJ17" i="31" s="1"/>
  <c r="BL17" i="31"/>
  <c r="BN17" i="31" s="1"/>
  <c r="BP17" i="31"/>
  <c r="BT17" i="31"/>
  <c r="BU17" i="31" s="1"/>
  <c r="BX17" i="31"/>
  <c r="CB17" i="31"/>
  <c r="CF17" i="31"/>
  <c r="CG17" i="31" s="1"/>
  <c r="CJ17" i="31"/>
  <c r="CL17" i="31" s="1"/>
  <c r="CN17" i="31"/>
  <c r="CP17" i="31" s="1"/>
  <c r="CR17" i="31"/>
  <c r="CT17" i="31" s="1"/>
  <c r="CV17" i="31"/>
  <c r="CZ17" i="31"/>
  <c r="DB17" i="31" s="1"/>
  <c r="DD17" i="31"/>
  <c r="DE17" i="31" s="1"/>
  <c r="DH17" i="31"/>
  <c r="DL17" i="31"/>
  <c r="DN17" i="31" s="1"/>
  <c r="DP17" i="31"/>
  <c r="DR17" i="31" s="1"/>
  <c r="DT17" i="31"/>
  <c r="DV17" i="31" s="1"/>
  <c r="DX17" i="31"/>
  <c r="DZ17" i="31" s="1"/>
  <c r="D90" i="20" s="1"/>
  <c r="EB17" i="31"/>
  <c r="EF17" i="31"/>
  <c r="EH17" i="31" s="1"/>
  <c r="D92" i="20" s="1"/>
  <c r="EJ17" i="31"/>
  <c r="EL17" i="31" s="1"/>
  <c r="D93" i="20" s="1"/>
  <c r="EN17" i="31"/>
  <c r="ER17" i="31"/>
  <c r="ET17" i="31" s="1"/>
  <c r="D95" i="20" s="1"/>
  <c r="EV17" i="31"/>
  <c r="EX17" i="31" s="1"/>
  <c r="D96" i="20" s="1"/>
  <c r="EZ17" i="31"/>
  <c r="FB17" i="31" s="1"/>
  <c r="D97" i="20" s="1"/>
  <c r="FD17" i="31"/>
  <c r="FF17" i="31" s="1"/>
  <c r="D98" i="20" s="1"/>
  <c r="FH17" i="31"/>
  <c r="FL17" i="31"/>
  <c r="FN17" i="31" s="1"/>
  <c r="D100" i="20" s="1"/>
  <c r="FP17" i="31"/>
  <c r="FR17" i="31" s="1"/>
  <c r="D101" i="20" s="1"/>
  <c r="FT17" i="31"/>
  <c r="FX17" i="31"/>
  <c r="FZ17" i="31" s="1"/>
  <c r="D103" i="20" s="1"/>
  <c r="GB17" i="31"/>
  <c r="GD17" i="31" s="1"/>
  <c r="D104" i="20" s="1"/>
  <c r="GF17" i="31"/>
  <c r="GH17" i="31" s="1"/>
  <c r="D105" i="20" s="1"/>
  <c r="GJ17" i="31"/>
  <c r="GL17" i="31" s="1"/>
  <c r="D106" i="20" s="1"/>
  <c r="GN17" i="31"/>
  <c r="D18" i="31"/>
  <c r="F18" i="31" s="1"/>
  <c r="H18" i="31"/>
  <c r="J18" i="31" s="1"/>
  <c r="L18" i="31"/>
  <c r="N18" i="31" s="1"/>
  <c r="P18" i="31"/>
  <c r="R18" i="31" s="1"/>
  <c r="T18" i="31"/>
  <c r="X18" i="31"/>
  <c r="Z18" i="31" s="1"/>
  <c r="AB18" i="31"/>
  <c r="AC18" i="31" s="1"/>
  <c r="AF18" i="31"/>
  <c r="AJ18" i="31"/>
  <c r="AN18" i="31"/>
  <c r="AP18" i="31" s="1"/>
  <c r="AR18" i="31"/>
  <c r="AV18" i="31"/>
  <c r="AX18" i="31" s="1"/>
  <c r="AZ18" i="31"/>
  <c r="BB18" i="31" s="1"/>
  <c r="BD18" i="31"/>
  <c r="BE18" i="31" s="1"/>
  <c r="BH18" i="31"/>
  <c r="BJ18" i="31" s="1"/>
  <c r="BL18" i="31"/>
  <c r="BN18" i="31" s="1"/>
  <c r="BP18" i="31"/>
  <c r="BT18" i="31"/>
  <c r="BU18" i="31" s="1"/>
  <c r="BX18" i="31"/>
  <c r="CB18" i="31"/>
  <c r="CF18" i="31"/>
  <c r="CG18" i="31" s="1"/>
  <c r="CJ18" i="31"/>
  <c r="CL18" i="31" s="1"/>
  <c r="CN18" i="31"/>
  <c r="CP18" i="31" s="1"/>
  <c r="CR18" i="31"/>
  <c r="CT18" i="31" s="1"/>
  <c r="CV18" i="31"/>
  <c r="CZ18" i="31"/>
  <c r="DB18" i="31" s="1"/>
  <c r="DD18" i="31"/>
  <c r="DE18" i="31" s="1"/>
  <c r="DH18" i="31"/>
  <c r="DL18" i="31"/>
  <c r="DN18" i="31" s="1"/>
  <c r="DP18" i="31"/>
  <c r="DR18" i="31" s="1"/>
  <c r="DT18" i="31"/>
  <c r="DV18" i="31" s="1"/>
  <c r="DX18" i="31"/>
  <c r="DZ18" i="31" s="1"/>
  <c r="D90" i="21" s="1"/>
  <c r="EB18" i="31"/>
  <c r="EF18" i="31"/>
  <c r="EH18" i="31" s="1"/>
  <c r="D92" i="21" s="1"/>
  <c r="EJ18" i="31"/>
  <c r="EL18" i="31" s="1"/>
  <c r="D93" i="21" s="1"/>
  <c r="EN18" i="31"/>
  <c r="ER18" i="31"/>
  <c r="ET18" i="31" s="1"/>
  <c r="D95" i="21" s="1"/>
  <c r="EV18" i="31"/>
  <c r="EX18" i="31" s="1"/>
  <c r="D96" i="21" s="1"/>
  <c r="EZ18" i="31"/>
  <c r="FB18" i="31" s="1"/>
  <c r="D97" i="21" s="1"/>
  <c r="FD18" i="31"/>
  <c r="FF18" i="31" s="1"/>
  <c r="D98" i="21" s="1"/>
  <c r="FH18" i="31"/>
  <c r="FL18" i="31"/>
  <c r="FN18" i="31" s="1"/>
  <c r="D100" i="21" s="1"/>
  <c r="FP18" i="31"/>
  <c r="FR18" i="31" s="1"/>
  <c r="D101" i="21" s="1"/>
  <c r="FT18" i="31"/>
  <c r="FX18" i="31"/>
  <c r="FZ18" i="31" s="1"/>
  <c r="D103" i="21" s="1"/>
  <c r="GB18" i="31"/>
  <c r="GD18" i="31" s="1"/>
  <c r="D104" i="21" s="1"/>
  <c r="GF18" i="31"/>
  <c r="GH18" i="31" s="1"/>
  <c r="D105" i="21" s="1"/>
  <c r="GJ18" i="31"/>
  <c r="GL18" i="31" s="1"/>
  <c r="D106" i="21" s="1"/>
  <c r="GN18" i="31"/>
  <c r="D19" i="31"/>
  <c r="F19" i="31" s="1"/>
  <c r="H19" i="31"/>
  <c r="J19" i="31" s="1"/>
  <c r="L19" i="31"/>
  <c r="N19" i="31" s="1"/>
  <c r="P19" i="31"/>
  <c r="R19" i="31" s="1"/>
  <c r="T19" i="31"/>
  <c r="X19" i="31"/>
  <c r="Z19" i="31" s="1"/>
  <c r="AB19" i="31"/>
  <c r="AD19" i="31" s="1"/>
  <c r="AF19" i="31"/>
  <c r="AJ19" i="31"/>
  <c r="AN19" i="31"/>
  <c r="AP19" i="31" s="1"/>
  <c r="AR19" i="31"/>
  <c r="AV19" i="31"/>
  <c r="AX19" i="31" s="1"/>
  <c r="AZ19" i="31"/>
  <c r="BB19" i="31" s="1"/>
  <c r="BD19" i="31"/>
  <c r="BH19" i="31"/>
  <c r="BL19" i="31"/>
  <c r="BM19" i="31" s="1"/>
  <c r="BP19" i="31"/>
  <c r="BT19" i="31"/>
  <c r="BU19" i="31" s="1"/>
  <c r="BX19" i="31"/>
  <c r="CB19" i="31"/>
  <c r="CF19" i="31"/>
  <c r="CJ19" i="31"/>
  <c r="CL19" i="31" s="1"/>
  <c r="CN19" i="31"/>
  <c r="CO19" i="31" s="1"/>
  <c r="CR19" i="31"/>
  <c r="CT19" i="31" s="1"/>
  <c r="CV19" i="31"/>
  <c r="CZ19" i="31"/>
  <c r="DB19" i="31" s="1"/>
  <c r="DD19" i="31"/>
  <c r="DE19" i="31" s="1"/>
  <c r="DH19" i="31"/>
  <c r="DL19" i="31"/>
  <c r="DN19" i="31" s="1"/>
  <c r="DP19" i="31"/>
  <c r="DR19" i="31" s="1"/>
  <c r="DT19" i="31"/>
  <c r="DV19" i="31" s="1"/>
  <c r="DX19" i="31"/>
  <c r="EB19" i="31"/>
  <c r="ED19" i="31" s="1"/>
  <c r="D91" i="22" s="1"/>
  <c r="EF19" i="31"/>
  <c r="EH19" i="31" s="1"/>
  <c r="D92" i="22" s="1"/>
  <c r="EJ19" i="31"/>
  <c r="EL19" i="31" s="1"/>
  <c r="D93" i="22" s="1"/>
  <c r="EN19" i="31"/>
  <c r="ER19" i="31"/>
  <c r="ET19" i="31" s="1"/>
  <c r="D95" i="22" s="1"/>
  <c r="EV19" i="31"/>
  <c r="EX19" i="31" s="1"/>
  <c r="D96" i="22" s="1"/>
  <c r="EZ19" i="31"/>
  <c r="FB19" i="31" s="1"/>
  <c r="D97" i="22" s="1"/>
  <c r="FD19" i="31"/>
  <c r="FF19" i="31" s="1"/>
  <c r="D98" i="22" s="1"/>
  <c r="FH19" i="31"/>
  <c r="FJ19" i="31" s="1"/>
  <c r="D99" i="22" s="1"/>
  <c r="FL19" i="31"/>
  <c r="FN19" i="31" s="1"/>
  <c r="D100" i="22" s="1"/>
  <c r="FP19" i="31"/>
  <c r="FR19" i="31" s="1"/>
  <c r="D101" i="22" s="1"/>
  <c r="FT19" i="31"/>
  <c r="FX19" i="31"/>
  <c r="FZ19" i="31" s="1"/>
  <c r="D103" i="22" s="1"/>
  <c r="GB19" i="31"/>
  <c r="GD19" i="31" s="1"/>
  <c r="D104" i="22" s="1"/>
  <c r="GF19" i="31"/>
  <c r="GH19" i="31" s="1"/>
  <c r="D105" i="22" s="1"/>
  <c r="GJ19" i="31"/>
  <c r="GL19" i="31" s="1"/>
  <c r="D106" i="22" s="1"/>
  <c r="GN19" i="31"/>
  <c r="GP19" i="31" s="1"/>
  <c r="D107" i="22" s="1"/>
  <c r="D20" i="31"/>
  <c r="E20" i="31" s="1"/>
  <c r="H20" i="31"/>
  <c r="J20" i="31" s="1"/>
  <c r="L20" i="31"/>
  <c r="N20" i="31" s="1"/>
  <c r="P20" i="31"/>
  <c r="T20" i="31"/>
  <c r="V20" i="31" s="1"/>
  <c r="X20" i="31"/>
  <c r="Z20" i="31" s="1"/>
  <c r="AB20" i="31"/>
  <c r="AC20" i="31" s="1"/>
  <c r="AF20" i="31"/>
  <c r="AJ20" i="31"/>
  <c r="AN20" i="31"/>
  <c r="AP20" i="31" s="1"/>
  <c r="AR20" i="31"/>
  <c r="AT20" i="31" s="1"/>
  <c r="AV20" i="31"/>
  <c r="AX20" i="31" s="1"/>
  <c r="AZ20" i="31"/>
  <c r="BD20" i="31"/>
  <c r="BH20" i="31"/>
  <c r="BJ20" i="31" s="1"/>
  <c r="BL20" i="31"/>
  <c r="BN20" i="31" s="1"/>
  <c r="BP20" i="31"/>
  <c r="BT20" i="31"/>
  <c r="BU20" i="31" s="1"/>
  <c r="BX20" i="31"/>
  <c r="CB20" i="31"/>
  <c r="CF20" i="31"/>
  <c r="CJ20" i="31"/>
  <c r="CL20" i="31" s="1"/>
  <c r="CN20" i="31"/>
  <c r="CP20" i="31" s="1"/>
  <c r="CR20" i="31"/>
  <c r="CV20" i="31"/>
  <c r="CX20" i="31" s="1"/>
  <c r="CZ20" i="31"/>
  <c r="DB20" i="31" s="1"/>
  <c r="DD20" i="31"/>
  <c r="DE20" i="31" s="1"/>
  <c r="DH20" i="31"/>
  <c r="DJ20" i="31" s="1"/>
  <c r="DL20" i="31"/>
  <c r="DN20" i="31" s="1"/>
  <c r="DP20" i="31"/>
  <c r="DR20" i="31" s="1"/>
  <c r="DT20" i="31"/>
  <c r="DV20" i="31" s="1"/>
  <c r="DX20" i="31"/>
  <c r="DZ20" i="31" s="1"/>
  <c r="D90" i="23" s="1"/>
  <c r="EB20" i="31"/>
  <c r="ED20" i="31" s="1"/>
  <c r="D91" i="23" s="1"/>
  <c r="EF20" i="31"/>
  <c r="EJ20" i="31"/>
  <c r="EL20" i="31" s="1"/>
  <c r="D93" i="23" s="1"/>
  <c r="EN20" i="31"/>
  <c r="ER20" i="31"/>
  <c r="ET20" i="31" s="1"/>
  <c r="D95" i="23" s="1"/>
  <c r="EV20" i="31"/>
  <c r="EX20" i="31" s="1"/>
  <c r="D96" i="23" s="1"/>
  <c r="EZ20" i="31"/>
  <c r="FB20" i="31" s="1"/>
  <c r="D97" i="23" s="1"/>
  <c r="FD20" i="31"/>
  <c r="FH20" i="31"/>
  <c r="FJ20" i="31" s="1"/>
  <c r="D99" i="23" s="1"/>
  <c r="FL20" i="31"/>
  <c r="FN20" i="31" s="1"/>
  <c r="D100" i="23" s="1"/>
  <c r="FP20" i="31"/>
  <c r="FT20" i="31"/>
  <c r="FV20" i="31" s="1"/>
  <c r="D102" i="23" s="1"/>
  <c r="FX20" i="31"/>
  <c r="FZ20" i="31" s="1"/>
  <c r="D103" i="23" s="1"/>
  <c r="GB20" i="31"/>
  <c r="GD20" i="31" s="1"/>
  <c r="D104" i="23" s="1"/>
  <c r="GF20" i="31"/>
  <c r="GH20" i="31" s="1"/>
  <c r="D105" i="23" s="1"/>
  <c r="GJ20" i="31"/>
  <c r="GL20" i="31" s="1"/>
  <c r="D106" i="23" s="1"/>
  <c r="GN20" i="31"/>
  <c r="GP20" i="31" s="1"/>
  <c r="D107" i="23" s="1"/>
  <c r="D21" i="31"/>
  <c r="F21" i="31" s="1"/>
  <c r="H21" i="31"/>
  <c r="J21" i="31" s="1"/>
  <c r="L21" i="31"/>
  <c r="N21" i="31" s="1"/>
  <c r="P21" i="31"/>
  <c r="R21" i="31" s="1"/>
  <c r="T21" i="31"/>
  <c r="V21" i="31" s="1"/>
  <c r="X21" i="31"/>
  <c r="Z21" i="31" s="1"/>
  <c r="AB21" i="31"/>
  <c r="AC21" i="31" s="1"/>
  <c r="AF21" i="31"/>
  <c r="AJ21" i="31"/>
  <c r="AN21" i="31"/>
  <c r="AP21" i="31" s="1"/>
  <c r="AR21" i="31"/>
  <c r="AV21" i="31"/>
  <c r="AW21" i="31" s="1"/>
  <c r="AZ21" i="31"/>
  <c r="BD21" i="31"/>
  <c r="BE21" i="31" s="1"/>
  <c r="BH21" i="31"/>
  <c r="BJ21" i="31" s="1"/>
  <c r="BL21" i="31"/>
  <c r="BN21" i="31" s="1"/>
  <c r="BP21" i="31"/>
  <c r="BT21" i="31"/>
  <c r="BV21" i="31" s="1"/>
  <c r="BX21" i="31"/>
  <c r="BY21" i="31" s="1"/>
  <c r="CB21" i="31"/>
  <c r="CD21" i="31" s="1"/>
  <c r="CF21" i="31"/>
  <c r="CJ21" i="31"/>
  <c r="CL21" i="31" s="1"/>
  <c r="CN21" i="31"/>
  <c r="CO21" i="31" s="1"/>
  <c r="CR21" i="31"/>
  <c r="CT21" i="31" s="1"/>
  <c r="CV21" i="31"/>
  <c r="CX21" i="31" s="1"/>
  <c r="CZ21" i="31"/>
  <c r="DA21" i="31" s="1"/>
  <c r="DD21" i="31"/>
  <c r="DH21" i="31"/>
  <c r="DI21" i="31" s="1"/>
  <c r="DL21" i="31"/>
  <c r="DN21" i="31" s="1"/>
  <c r="DP21" i="31"/>
  <c r="DR21" i="31" s="1"/>
  <c r="DT21" i="31"/>
  <c r="DV21" i="31" s="1"/>
  <c r="DX21" i="31"/>
  <c r="EB21" i="31"/>
  <c r="ED21" i="31" s="1"/>
  <c r="D91" i="24" s="1"/>
  <c r="EF21" i="31"/>
  <c r="EH21" i="31" s="1"/>
  <c r="D92" i="24" s="1"/>
  <c r="EJ21" i="31"/>
  <c r="EL21" i="31" s="1"/>
  <c r="D93" i="24" s="1"/>
  <c r="EN21" i="31"/>
  <c r="EP21" i="31" s="1"/>
  <c r="D94" i="24" s="1"/>
  <c r="ER21" i="31"/>
  <c r="EV21" i="31"/>
  <c r="EX21" i="31" s="1"/>
  <c r="D96" i="24" s="1"/>
  <c r="EZ21" i="31"/>
  <c r="FB21" i="31" s="1"/>
  <c r="D97" i="24" s="1"/>
  <c r="FD21" i="31"/>
  <c r="FF21" i="31" s="1"/>
  <c r="D98" i="24" s="1"/>
  <c r="FH21" i="31"/>
  <c r="FJ21" i="31" s="1"/>
  <c r="D99" i="24" s="1"/>
  <c r="FL21" i="31"/>
  <c r="FN21" i="31" s="1"/>
  <c r="D100" i="24" s="1"/>
  <c r="FP21" i="31"/>
  <c r="FT21" i="31"/>
  <c r="FV21" i="31" s="1"/>
  <c r="D102" i="24" s="1"/>
  <c r="FX21" i="31"/>
  <c r="FZ21" i="31" s="1"/>
  <c r="D103" i="24" s="1"/>
  <c r="GB21" i="31"/>
  <c r="GD21" i="31" s="1"/>
  <c r="D104" i="24" s="1"/>
  <c r="GF21" i="31"/>
  <c r="GH21" i="31" s="1"/>
  <c r="D105" i="24" s="1"/>
  <c r="GJ21" i="31"/>
  <c r="GL21" i="31" s="1"/>
  <c r="D106" i="24" s="1"/>
  <c r="GN21" i="31"/>
  <c r="GP21" i="31" s="1"/>
  <c r="D107" i="24" s="1"/>
  <c r="D22" i="31"/>
  <c r="H22" i="31"/>
  <c r="J22" i="31" s="1"/>
  <c r="L22" i="31"/>
  <c r="N22" i="31" s="1"/>
  <c r="P22" i="31"/>
  <c r="R22" i="31" s="1"/>
  <c r="T22" i="31"/>
  <c r="X22" i="31"/>
  <c r="AB22" i="31"/>
  <c r="AC22" i="31" s="1"/>
  <c r="AF22" i="31"/>
  <c r="AJ22" i="31"/>
  <c r="AN22" i="31"/>
  <c r="AP22" i="31" s="1"/>
  <c r="AR22" i="31"/>
  <c r="AT22" i="31" s="1"/>
  <c r="AV22" i="31"/>
  <c r="AZ22" i="31"/>
  <c r="BB22" i="31" s="1"/>
  <c r="BD22" i="31"/>
  <c r="BE22" i="31" s="1"/>
  <c r="BH22" i="31"/>
  <c r="BJ22" i="31" s="1"/>
  <c r="BL22" i="31"/>
  <c r="BP22" i="31"/>
  <c r="BT22" i="31"/>
  <c r="BV22" i="31" s="1"/>
  <c r="BX22" i="31"/>
  <c r="BY22" i="31" s="1"/>
  <c r="CB22" i="31"/>
  <c r="CD22" i="31" s="1"/>
  <c r="CF22" i="31"/>
  <c r="CH22" i="31" s="1"/>
  <c r="CJ22" i="31"/>
  <c r="CN22" i="31"/>
  <c r="CR22" i="31"/>
  <c r="CT22" i="31" s="1"/>
  <c r="CV22" i="31"/>
  <c r="CX22" i="31" s="1"/>
  <c r="CZ22" i="31"/>
  <c r="DB22" i="31" s="1"/>
  <c r="DD22" i="31"/>
  <c r="DE22" i="31" s="1"/>
  <c r="DH22" i="31"/>
  <c r="DJ22" i="31" s="1"/>
  <c r="DL22" i="31"/>
  <c r="DN22" i="31" s="1"/>
  <c r="DP22" i="31"/>
  <c r="DT22" i="31"/>
  <c r="DV22" i="31" s="1"/>
  <c r="DX22" i="31"/>
  <c r="DZ22" i="31" s="1"/>
  <c r="D90" i="25" s="1"/>
  <c r="EB22" i="31"/>
  <c r="ED22" i="31" s="1"/>
  <c r="D91" i="25" s="1"/>
  <c r="EF22" i="31"/>
  <c r="EH22" i="31" s="1"/>
  <c r="D92" i="25" s="1"/>
  <c r="EJ22" i="31"/>
  <c r="EL22" i="31" s="1"/>
  <c r="D93" i="25" s="1"/>
  <c r="EN22" i="31"/>
  <c r="EP22" i="31" s="1"/>
  <c r="D94" i="25" s="1"/>
  <c r="ER22" i="31"/>
  <c r="ET22" i="31" s="1"/>
  <c r="D95" i="25" s="1"/>
  <c r="EV22" i="31"/>
  <c r="EZ22" i="31"/>
  <c r="FB22" i="31" s="1"/>
  <c r="D97" i="25" s="1"/>
  <c r="FD22" i="31"/>
  <c r="FF22" i="31" s="1"/>
  <c r="D98" i="25" s="1"/>
  <c r="FH22" i="31"/>
  <c r="FJ22" i="31" s="1"/>
  <c r="D99" i="25" s="1"/>
  <c r="FL22" i="31"/>
  <c r="FP22" i="31"/>
  <c r="FR22" i="31" s="1"/>
  <c r="D101" i="25" s="1"/>
  <c r="FT22" i="31"/>
  <c r="FV22" i="31" s="1"/>
  <c r="D102" i="25" s="1"/>
  <c r="FX22" i="31"/>
  <c r="FZ22" i="31" s="1"/>
  <c r="D103" i="25" s="1"/>
  <c r="GB22" i="31"/>
  <c r="GF22" i="31"/>
  <c r="GJ22" i="31"/>
  <c r="GL22" i="31" s="1"/>
  <c r="D106" i="25" s="1"/>
  <c r="GN22" i="31"/>
  <c r="GP22" i="31" s="1"/>
  <c r="D107" i="25" s="1"/>
  <c r="D23" i="31"/>
  <c r="F23" i="31" s="1"/>
  <c r="H23" i="31"/>
  <c r="L23" i="31"/>
  <c r="N23" i="31" s="1"/>
  <c r="P23" i="31"/>
  <c r="R23" i="31" s="1"/>
  <c r="T23" i="31"/>
  <c r="V23" i="31" s="1"/>
  <c r="X23" i="31"/>
  <c r="Z23" i="31" s="1"/>
  <c r="AB23" i="31"/>
  <c r="AD23" i="31" s="1"/>
  <c r="AF23" i="31"/>
  <c r="AJ23" i="31"/>
  <c r="AN23" i="31"/>
  <c r="AP23" i="31" s="1"/>
  <c r="AR23" i="31"/>
  <c r="AT23" i="31" s="1"/>
  <c r="AV23" i="31"/>
  <c r="AZ23" i="31"/>
  <c r="BB23" i="31" s="1"/>
  <c r="BD23" i="31"/>
  <c r="BE23" i="31" s="1"/>
  <c r="BH23" i="31"/>
  <c r="BJ23" i="31" s="1"/>
  <c r="BL23" i="31"/>
  <c r="BP23" i="31"/>
  <c r="BT23" i="31"/>
  <c r="BV23" i="31" s="1"/>
  <c r="BX23" i="31"/>
  <c r="BY23" i="31" s="1"/>
  <c r="CB23" i="31"/>
  <c r="CD23" i="31" s="1"/>
  <c r="CF23" i="31"/>
  <c r="CH23" i="31" s="1"/>
  <c r="CJ23" i="31"/>
  <c r="CN23" i="31"/>
  <c r="CO23" i="31" s="1"/>
  <c r="CR23" i="31"/>
  <c r="CS23" i="31" s="1"/>
  <c r="CV23" i="31"/>
  <c r="CW23" i="31" s="1"/>
  <c r="CZ23" i="31"/>
  <c r="DB23" i="31" s="1"/>
  <c r="DD23" i="31"/>
  <c r="DE23" i="31" s="1"/>
  <c r="DH23" i="31"/>
  <c r="DI23" i="31" s="1"/>
  <c r="DL23" i="31"/>
  <c r="DN23" i="31" s="1"/>
  <c r="DP23" i="31"/>
  <c r="DT23" i="31"/>
  <c r="DV23" i="31" s="1"/>
  <c r="DX23" i="31"/>
  <c r="DZ23" i="31" s="1"/>
  <c r="D90" i="26" s="1"/>
  <c r="EB23" i="31"/>
  <c r="ED23" i="31" s="1"/>
  <c r="D91" i="26" s="1"/>
  <c r="EF23" i="31"/>
  <c r="EH23" i="31" s="1"/>
  <c r="D92" i="26" s="1"/>
  <c r="EJ23" i="31"/>
  <c r="EL23" i="31" s="1"/>
  <c r="D93" i="26" s="1"/>
  <c r="EN23" i="31"/>
  <c r="EP23" i="31" s="1"/>
  <c r="D94" i="26" s="1"/>
  <c r="ER23" i="31"/>
  <c r="ET23" i="31" s="1"/>
  <c r="D95" i="26" s="1"/>
  <c r="EV23" i="31"/>
  <c r="EZ23" i="31"/>
  <c r="FB23" i="31" s="1"/>
  <c r="D97" i="26" s="1"/>
  <c r="FD23" i="31"/>
  <c r="FF23" i="31" s="1"/>
  <c r="D98" i="26" s="1"/>
  <c r="FH23" i="31"/>
  <c r="FJ23" i="31" s="1"/>
  <c r="D99" i="26" s="1"/>
  <c r="FL23" i="31"/>
  <c r="FP23" i="31"/>
  <c r="FR23" i="31" s="1"/>
  <c r="D101" i="26" s="1"/>
  <c r="FT23" i="31"/>
  <c r="FV23" i="31" s="1"/>
  <c r="D102" i="26" s="1"/>
  <c r="FX23" i="31"/>
  <c r="FZ23" i="31" s="1"/>
  <c r="D103" i="26" s="1"/>
  <c r="GB23" i="31"/>
  <c r="GF23" i="31"/>
  <c r="GJ23" i="31"/>
  <c r="GL23" i="31" s="1"/>
  <c r="D106" i="26" s="1"/>
  <c r="GN23" i="31"/>
  <c r="GP23" i="31" s="1"/>
  <c r="D107" i="26" s="1"/>
  <c r="D24" i="31"/>
  <c r="F24" i="31" s="1"/>
  <c r="H24" i="31"/>
  <c r="L24" i="31"/>
  <c r="N24" i="31" s="1"/>
  <c r="P24" i="31"/>
  <c r="Q24" i="31" s="1"/>
  <c r="T24" i="31"/>
  <c r="X24" i="31"/>
  <c r="Z24" i="31" s="1"/>
  <c r="AB24" i="31"/>
  <c r="AC24" i="31" s="1"/>
  <c r="AF24" i="31"/>
  <c r="AJ24" i="31"/>
  <c r="AN24" i="31"/>
  <c r="AP24" i="31" s="1"/>
  <c r="AR24" i="31"/>
  <c r="AT24" i="31" s="1"/>
  <c r="AV24" i="31"/>
  <c r="AZ24" i="31"/>
  <c r="BB24" i="31" s="1"/>
  <c r="BD24" i="31"/>
  <c r="BE24" i="31" s="1"/>
  <c r="BH24" i="31"/>
  <c r="BJ24" i="31" s="1"/>
  <c r="BL24" i="31"/>
  <c r="BP24" i="31"/>
  <c r="BT24" i="31"/>
  <c r="BV24" i="31" s="1"/>
  <c r="BX24" i="31"/>
  <c r="CB24" i="31"/>
  <c r="CD24" i="31" s="1"/>
  <c r="CF24" i="31"/>
  <c r="CH24" i="31" s="1"/>
  <c r="CJ24" i="31"/>
  <c r="CN24" i="31"/>
  <c r="CO24" i="31" s="1"/>
  <c r="CR24" i="31"/>
  <c r="CS24" i="31" s="1"/>
  <c r="CV24" i="31"/>
  <c r="CX24" i="31" s="1"/>
  <c r="CZ24" i="31"/>
  <c r="DB24" i="31" s="1"/>
  <c r="DD24" i="31"/>
  <c r="DF24" i="31" s="1"/>
  <c r="DH24" i="31"/>
  <c r="DI24" i="31" s="1"/>
  <c r="DL24" i="31"/>
  <c r="DN24" i="31" s="1"/>
  <c r="DP24" i="31"/>
  <c r="DT24" i="31"/>
  <c r="DV24" i="31" s="1"/>
  <c r="DX24" i="31"/>
  <c r="DZ24" i="31" s="1"/>
  <c r="D91" i="27" s="1"/>
  <c r="EB24" i="31"/>
  <c r="ED24" i="31" s="1"/>
  <c r="D92" i="27" s="1"/>
  <c r="EF24" i="31"/>
  <c r="EH24" i="31" s="1"/>
  <c r="D93" i="27" s="1"/>
  <c r="EJ24" i="31"/>
  <c r="EL24" i="31" s="1"/>
  <c r="D94" i="27" s="1"/>
  <c r="EN24" i="31"/>
  <c r="EP24" i="31" s="1"/>
  <c r="D95" i="27" s="1"/>
  <c r="ER24" i="31"/>
  <c r="ET24" i="31" s="1"/>
  <c r="D96" i="27" s="1"/>
  <c r="EV24" i="31"/>
  <c r="EZ24" i="31"/>
  <c r="FB24" i="31" s="1"/>
  <c r="D98" i="27" s="1"/>
  <c r="FD24" i="31"/>
  <c r="FF24" i="31" s="1"/>
  <c r="D99" i="27" s="1"/>
  <c r="FH24" i="31"/>
  <c r="FJ24" i="31" s="1"/>
  <c r="D100" i="27" s="1"/>
  <c r="FL24" i="31"/>
  <c r="FP24" i="31"/>
  <c r="FR24" i="31" s="1"/>
  <c r="D102" i="27" s="1"/>
  <c r="FT24" i="31"/>
  <c r="FV24" i="31" s="1"/>
  <c r="D103" i="27" s="1"/>
  <c r="FX24" i="31"/>
  <c r="FZ24" i="31" s="1"/>
  <c r="D104" i="27" s="1"/>
  <c r="GB24" i="31"/>
  <c r="GF24" i="31"/>
  <c r="GJ24" i="31"/>
  <c r="GL24" i="31" s="1"/>
  <c r="D107" i="27" s="1"/>
  <c r="GN24" i="31"/>
  <c r="GP24" i="31" s="1"/>
  <c r="D108" i="27" s="1"/>
  <c r="D25" i="31"/>
  <c r="F25" i="31" s="1"/>
  <c r="H25" i="31"/>
  <c r="L25" i="31"/>
  <c r="N25" i="31" s="1"/>
  <c r="P25" i="31"/>
  <c r="Q25" i="31" s="1"/>
  <c r="T25" i="31"/>
  <c r="V25" i="31" s="1"/>
  <c r="X25" i="31"/>
  <c r="Z25" i="31" s="1"/>
  <c r="AB25" i="31"/>
  <c r="AC25" i="31" s="1"/>
  <c r="AF25" i="31"/>
  <c r="AJ25" i="31"/>
  <c r="AN25" i="31"/>
  <c r="AP25" i="31" s="1"/>
  <c r="AR25" i="31"/>
  <c r="AT25" i="31" s="1"/>
  <c r="AV25" i="31"/>
  <c r="AW25" i="31" s="1"/>
  <c r="AZ25" i="31"/>
  <c r="BB25" i="31" s="1"/>
  <c r="BD25" i="31"/>
  <c r="BF25" i="31" s="1"/>
  <c r="BH25" i="31"/>
  <c r="BJ25" i="31" s="1"/>
  <c r="BL25" i="31"/>
  <c r="BP25" i="31"/>
  <c r="BT25" i="31"/>
  <c r="BV25" i="31" s="1"/>
  <c r="BX25" i="31"/>
  <c r="CB25" i="31"/>
  <c r="CD25" i="31" s="1"/>
  <c r="CF25" i="31"/>
  <c r="CH25" i="31" s="1"/>
  <c r="CJ25" i="31"/>
  <c r="CN25" i="31"/>
  <c r="CO25" i="31" s="1"/>
  <c r="CR25" i="31"/>
  <c r="CS25" i="31" s="1"/>
  <c r="CV25" i="31"/>
  <c r="CX25" i="31" s="1"/>
  <c r="CZ25" i="31"/>
  <c r="DB25" i="31" s="1"/>
  <c r="DD25" i="31"/>
  <c r="DE25" i="31" s="1"/>
  <c r="DH25" i="31"/>
  <c r="DJ25" i="31" s="1"/>
  <c r="DL25" i="31"/>
  <c r="DN25" i="31" s="1"/>
  <c r="DP25" i="31"/>
  <c r="DT25" i="31"/>
  <c r="DV25" i="31" s="1"/>
  <c r="DX25" i="31"/>
  <c r="DZ25" i="31" s="1"/>
  <c r="D90" i="28" s="1"/>
  <c r="EB25" i="31"/>
  <c r="ED25" i="31" s="1"/>
  <c r="D91" i="28" s="1"/>
  <c r="EF25" i="31"/>
  <c r="EH25" i="31" s="1"/>
  <c r="D92" i="28" s="1"/>
  <c r="EJ25" i="31"/>
  <c r="EL25" i="31" s="1"/>
  <c r="D93" i="28" s="1"/>
  <c r="EN25" i="31"/>
  <c r="EP25" i="31" s="1"/>
  <c r="D94" i="28" s="1"/>
  <c r="ER25" i="31"/>
  <c r="ET25" i="31" s="1"/>
  <c r="D95" i="28" s="1"/>
  <c r="EV25" i="31"/>
  <c r="EZ25" i="31"/>
  <c r="FB25" i="31" s="1"/>
  <c r="D97" i="28" s="1"/>
  <c r="FD25" i="31"/>
  <c r="FF25" i="31" s="1"/>
  <c r="D98" i="28" s="1"/>
  <c r="FH25" i="31"/>
  <c r="FJ25" i="31" s="1"/>
  <c r="D99" i="28" s="1"/>
  <c r="FL25" i="31"/>
  <c r="FP25" i="31"/>
  <c r="FR25" i="31" s="1"/>
  <c r="D101" i="28" s="1"/>
  <c r="FT25" i="31"/>
  <c r="FV25" i="31" s="1"/>
  <c r="D102" i="28" s="1"/>
  <c r="FX25" i="31"/>
  <c r="FZ25" i="31" s="1"/>
  <c r="D103" i="28" s="1"/>
  <c r="GB25" i="31"/>
  <c r="GF25" i="31"/>
  <c r="GJ25" i="31"/>
  <c r="GL25" i="31" s="1"/>
  <c r="D106" i="28" s="1"/>
  <c r="GN25" i="31"/>
  <c r="GP25" i="31" s="1"/>
  <c r="D107" i="28" s="1"/>
  <c r="AG4" i="1"/>
  <c r="J88" i="28"/>
  <c r="H88" i="28"/>
  <c r="F88" i="28"/>
  <c r="C88" i="28"/>
  <c r="J87" i="28"/>
  <c r="H87" i="28"/>
  <c r="F87" i="28"/>
  <c r="C87" i="28"/>
  <c r="J86" i="28"/>
  <c r="H86" i="28"/>
  <c r="F86" i="28"/>
  <c r="C86" i="28"/>
  <c r="J85" i="28"/>
  <c r="H85" i="28"/>
  <c r="F85" i="28"/>
  <c r="C85" i="28"/>
  <c r="J84" i="28"/>
  <c r="H84" i="28"/>
  <c r="F84" i="28"/>
  <c r="C84" i="28"/>
  <c r="BF22" i="31" l="1"/>
  <c r="BU12" i="31"/>
  <c r="BV8" i="31"/>
  <c r="DI7" i="31"/>
  <c r="CS21" i="31"/>
  <c r="BU15" i="31"/>
  <c r="BU22" i="31"/>
  <c r="BV10" i="31"/>
  <c r="DI25" i="31"/>
  <c r="F20" i="31"/>
  <c r="BV6" i="31"/>
  <c r="CO7" i="31"/>
  <c r="Q17" i="31"/>
  <c r="BV19" i="31"/>
  <c r="CH6" i="31"/>
  <c r="DF25" i="31"/>
  <c r="BF24" i="31"/>
  <c r="AD24" i="31"/>
  <c r="BU23" i="31"/>
  <c r="CO17" i="31"/>
  <c r="BE25" i="31"/>
  <c r="DE24" i="31"/>
  <c r="DJ23" i="31"/>
  <c r="BI23" i="31"/>
  <c r="CP19" i="31"/>
  <c r="AD15" i="31"/>
  <c r="BU25" i="31"/>
  <c r="DI22" i="31"/>
  <c r="AD20" i="31"/>
  <c r="CH9" i="31"/>
  <c r="V24" i="31"/>
  <c r="DF22" i="31"/>
  <c r="BI21" i="31"/>
  <c r="BV17" i="31"/>
  <c r="CT14" i="31"/>
  <c r="CX12" i="31"/>
  <c r="DE8" i="31"/>
  <c r="DF18" i="31"/>
  <c r="DF15" i="31"/>
  <c r="CS13" i="31"/>
  <c r="BJ12" i="31"/>
  <c r="M12" i="31"/>
  <c r="BU7" i="31"/>
  <c r="DB6" i="31"/>
  <c r="CT15" i="31"/>
  <c r="R15" i="31"/>
  <c r="DI13" i="31"/>
  <c r="DJ8" i="31"/>
  <c r="CH17" i="31"/>
  <c r="DI15" i="31"/>
  <c r="CH11" i="31"/>
  <c r="DI6" i="31"/>
  <c r="CW5" i="31"/>
  <c r="DJ24" i="31"/>
  <c r="R24" i="31"/>
  <c r="DF23" i="31"/>
  <c r="AC23" i="31"/>
  <c r="BI22" i="31"/>
  <c r="CH18" i="31"/>
  <c r="Q18" i="31"/>
  <c r="CH16" i="31"/>
  <c r="E15" i="31"/>
  <c r="BU14" i="31"/>
  <c r="BU11" i="31"/>
  <c r="CG7" i="31"/>
  <c r="BE6" i="31"/>
  <c r="BU24" i="31"/>
  <c r="BN19" i="31"/>
  <c r="CS7" i="31"/>
  <c r="R25" i="31"/>
  <c r="Q19" i="31"/>
  <c r="AD18" i="31"/>
  <c r="DF17" i="31"/>
  <c r="J13" i="31"/>
  <c r="DE10" i="31"/>
  <c r="AD25" i="31"/>
  <c r="BF23" i="31"/>
  <c r="CP21" i="31"/>
  <c r="BF7" i="31"/>
  <c r="CX23" i="31"/>
  <c r="AD21" i="31"/>
  <c r="CP16" i="31"/>
  <c r="BV9" i="31"/>
  <c r="DE16" i="31"/>
  <c r="BF14" i="31"/>
  <c r="BN13" i="31"/>
  <c r="CS12" i="31"/>
  <c r="Q12" i="31"/>
  <c r="DE9" i="31"/>
  <c r="Q8" i="31"/>
  <c r="DB7" i="31"/>
  <c r="GD25" i="31"/>
  <c r="D104" i="28" s="1"/>
  <c r="CD20" i="31"/>
  <c r="R20" i="31"/>
  <c r="Q20" i="31"/>
  <c r="FN25" i="31"/>
  <c r="D100" i="28" s="1"/>
  <c r="CL25" i="31"/>
  <c r="FN24" i="31"/>
  <c r="D101" i="27" s="1"/>
  <c r="CK24" i="31"/>
  <c r="CL24" i="31"/>
  <c r="FN23" i="31"/>
  <c r="D100" i="26" s="1"/>
  <c r="CL23" i="31"/>
  <c r="FN22" i="31"/>
  <c r="D100" i="25" s="1"/>
  <c r="CL22" i="31"/>
  <c r="V22" i="31"/>
  <c r="BA21" i="31"/>
  <c r="BB21" i="31"/>
  <c r="CX19" i="31"/>
  <c r="FR21" i="31"/>
  <c r="D101" i="24" s="1"/>
  <c r="FV19" i="31"/>
  <c r="D102" i="22" s="1"/>
  <c r="CG25" i="31"/>
  <c r="CG24" i="31"/>
  <c r="CG23" i="31"/>
  <c r="CG22" i="31"/>
  <c r="ET21" i="31"/>
  <c r="D95" i="24" s="1"/>
  <c r="CT20" i="31"/>
  <c r="CS20" i="31"/>
  <c r="BB20" i="31"/>
  <c r="ET16" i="31"/>
  <c r="D95" i="19" s="1"/>
  <c r="CG15" i="31"/>
  <c r="CH15" i="31"/>
  <c r="GD24" i="31"/>
  <c r="D105" i="27" s="1"/>
  <c r="EX22" i="31"/>
  <c r="D96" i="25" s="1"/>
  <c r="BJ19" i="31"/>
  <c r="GD22" i="31"/>
  <c r="D104" i="25" s="1"/>
  <c r="EX25" i="31"/>
  <c r="D96" i="28" s="1"/>
  <c r="EX24" i="31"/>
  <c r="D97" i="27" s="1"/>
  <c r="DZ21" i="31"/>
  <c r="D90" i="24" s="1"/>
  <c r="AT21" i="31"/>
  <c r="CT25" i="31"/>
  <c r="BM25" i="31"/>
  <c r="BN25" i="31"/>
  <c r="CT24" i="31"/>
  <c r="BM24" i="31"/>
  <c r="BN24" i="31"/>
  <c r="CT23" i="31"/>
  <c r="BM23" i="31"/>
  <c r="BN23" i="31"/>
  <c r="BN22" i="31"/>
  <c r="EP20" i="31"/>
  <c r="D94" i="23" s="1"/>
  <c r="DF20" i="31"/>
  <c r="AC16" i="31"/>
  <c r="AD16" i="31"/>
  <c r="GH25" i="31"/>
  <c r="D105" i="28" s="1"/>
  <c r="GH24" i="31"/>
  <c r="D106" i="27" s="1"/>
  <c r="AX24" i="31"/>
  <c r="GH23" i="31"/>
  <c r="D105" i="26" s="1"/>
  <c r="AX23" i="31"/>
  <c r="J23" i="31"/>
  <c r="GH22" i="31"/>
  <c r="D105" i="25" s="1"/>
  <c r="AX22" i="31"/>
  <c r="DE21" i="31"/>
  <c r="DF21" i="31"/>
  <c r="FF20" i="31"/>
  <c r="D98" i="23" s="1"/>
  <c r="DZ19" i="31"/>
  <c r="D90" i="22" s="1"/>
  <c r="GD23" i="31"/>
  <c r="D104" i="26" s="1"/>
  <c r="Z22" i="31"/>
  <c r="CG21" i="31"/>
  <c r="CH21" i="31"/>
  <c r="AT19" i="31"/>
  <c r="EX23" i="31"/>
  <c r="D96" i="26" s="1"/>
  <c r="AX25" i="31"/>
  <c r="J25" i="31"/>
  <c r="J24" i="31"/>
  <c r="DR25" i="31"/>
  <c r="CP25" i="31"/>
  <c r="DR24" i="31"/>
  <c r="CP24" i="31"/>
  <c r="DR23" i="31"/>
  <c r="CP23" i="31"/>
  <c r="DR22" i="31"/>
  <c r="CP22" i="31"/>
  <c r="DB21" i="31"/>
  <c r="EH20" i="31"/>
  <c r="D92" i="23" s="1"/>
  <c r="AT18" i="31"/>
  <c r="BF21" i="31"/>
  <c r="FR20" i="31"/>
  <c r="D101" i="23" s="1"/>
  <c r="CH20" i="31"/>
  <c r="AD17" i="31"/>
  <c r="BN16" i="31"/>
  <c r="BD3" i="31"/>
  <c r="BE20" i="31" s="1"/>
  <c r="AD22" i="31"/>
  <c r="F22" i="31"/>
  <c r="AX21" i="31"/>
  <c r="BV20" i="31"/>
  <c r="DI19" i="31"/>
  <c r="DJ19" i="31"/>
  <c r="CH19" i="31"/>
  <c r="BE19" i="31"/>
  <c r="BF19" i="31"/>
  <c r="AT17" i="31"/>
  <c r="FJ16" i="31"/>
  <c r="D99" i="19" s="1"/>
  <c r="DV13" i="31"/>
  <c r="DJ21" i="31"/>
  <c r="Q21" i="31"/>
  <c r="DF19" i="31"/>
  <c r="BV18" i="31"/>
  <c r="CX16" i="31"/>
  <c r="FB14" i="31"/>
  <c r="D97" i="17" s="1"/>
  <c r="BF20" i="31"/>
  <c r="V19" i="31"/>
  <c r="V18" i="31"/>
  <c r="EL13" i="31"/>
  <c r="D93" i="16" s="1"/>
  <c r="CD19" i="31"/>
  <c r="V17" i="31"/>
  <c r="GP16" i="31"/>
  <c r="D107" i="19" s="1"/>
  <c r="GP18" i="31"/>
  <c r="D107" i="21" s="1"/>
  <c r="FJ18" i="31"/>
  <c r="D99" i="21" s="1"/>
  <c r="ED18" i="31"/>
  <c r="D91" i="21" s="1"/>
  <c r="CX18" i="31"/>
  <c r="GP17" i="31"/>
  <c r="D107" i="20" s="1"/>
  <c r="FJ17" i="31"/>
  <c r="D99" i="20" s="1"/>
  <c r="ED17" i="31"/>
  <c r="D91" i="20" s="1"/>
  <c r="CX17" i="31"/>
  <c r="ED16" i="31"/>
  <c r="D91" i="19" s="1"/>
  <c r="R16" i="31"/>
  <c r="ET15" i="31"/>
  <c r="D95" i="18" s="1"/>
  <c r="J15" i="31"/>
  <c r="GD15" i="31"/>
  <c r="D104" i="18" s="1"/>
  <c r="EP19" i="31"/>
  <c r="R14" i="31"/>
  <c r="Q14" i="31"/>
  <c r="FV18" i="31"/>
  <c r="D102" i="21" s="1"/>
  <c r="EP18" i="31"/>
  <c r="D94" i="21" s="1"/>
  <c r="DJ18" i="31"/>
  <c r="CD18" i="31"/>
  <c r="BF18" i="31"/>
  <c r="FV17" i="31"/>
  <c r="D102" i="20" s="1"/>
  <c r="EP17" i="31"/>
  <c r="D94" i="20" s="1"/>
  <c r="DJ17" i="31"/>
  <c r="CD17" i="31"/>
  <c r="BF17" i="31"/>
  <c r="GL16" i="31"/>
  <c r="D106" i="19" s="1"/>
  <c r="EL16" i="31"/>
  <c r="D93" i="19" s="1"/>
  <c r="DZ16" i="31"/>
  <c r="D90" i="19" s="1"/>
  <c r="BJ16" i="31"/>
  <c r="FZ15" i="31"/>
  <c r="BM15" i="31"/>
  <c r="BB15" i="31"/>
  <c r="DB14" i="31"/>
  <c r="N14" i="31"/>
  <c r="FV13" i="31"/>
  <c r="DZ12" i="31"/>
  <c r="D90" i="15" s="1"/>
  <c r="GL15" i="31"/>
  <c r="D106" i="18" s="1"/>
  <c r="DN15" i="31"/>
  <c r="DN4" i="31" s="1"/>
  <c r="CP15" i="31"/>
  <c r="FR13" i="31"/>
  <c r="D101" i="16" s="1"/>
  <c r="BB12" i="31"/>
  <c r="ER3" i="31"/>
  <c r="ES22" i="31" s="1"/>
  <c r="AX11" i="31"/>
  <c r="FX3" i="31"/>
  <c r="V15" i="31"/>
  <c r="FN14" i="31"/>
  <c r="D100" i="17" s="1"/>
  <c r="GH13" i="31"/>
  <c r="D105" i="16" s="1"/>
  <c r="FN13" i="31"/>
  <c r="D100" i="16" s="1"/>
  <c r="DE12" i="31"/>
  <c r="DF12" i="31"/>
  <c r="DB11" i="31"/>
  <c r="DL3" i="31"/>
  <c r="DM24" i="31" s="1"/>
  <c r="CD14" i="31"/>
  <c r="EP12" i="31"/>
  <c r="D94" i="15" s="1"/>
  <c r="EN3" i="31"/>
  <c r="EO20" i="31" s="1"/>
  <c r="DV11" i="31"/>
  <c r="EL12" i="31"/>
  <c r="D93" i="15" s="1"/>
  <c r="Y12" i="31"/>
  <c r="X3" i="31"/>
  <c r="Y23" i="31" s="1"/>
  <c r="Z12" i="31"/>
  <c r="EP14" i="31"/>
  <c r="D94" i="17" s="1"/>
  <c r="CP14" i="31"/>
  <c r="FF13" i="31"/>
  <c r="D98" i="16" s="1"/>
  <c r="AC13" i="31"/>
  <c r="AD13" i="31"/>
  <c r="FB12" i="31"/>
  <c r="D97" i="15" s="1"/>
  <c r="EH12" i="31"/>
  <c r="AT15" i="31"/>
  <c r="DE14" i="31"/>
  <c r="DE13" i="31"/>
  <c r="DF13" i="31"/>
  <c r="CO13" i="31"/>
  <c r="BB13" i="31"/>
  <c r="FR11" i="31"/>
  <c r="D101" i="14" s="1"/>
  <c r="CL9" i="31"/>
  <c r="Q9" i="31"/>
  <c r="DR8" i="31"/>
  <c r="BB7" i="31"/>
  <c r="GF3" i="31"/>
  <c r="GG23" i="31" s="1"/>
  <c r="FL3" i="31"/>
  <c r="FM24" i="31" s="1"/>
  <c r="AR3" i="31"/>
  <c r="AS25" i="31" s="1"/>
  <c r="AC12" i="31"/>
  <c r="AD12" i="31"/>
  <c r="DJ11" i="31"/>
  <c r="BF11" i="31"/>
  <c r="GL10" i="31"/>
  <c r="D106" i="13" s="1"/>
  <c r="Z8" i="31"/>
  <c r="AD7" i="31"/>
  <c r="AC7" i="31"/>
  <c r="DF6" i="31"/>
  <c r="DE6" i="31"/>
  <c r="AD6" i="31"/>
  <c r="CZ3" i="31"/>
  <c r="DA10" i="31" s="1"/>
  <c r="BL3" i="31"/>
  <c r="BM8" i="31" s="1"/>
  <c r="AP5" i="31"/>
  <c r="AN3" i="31"/>
  <c r="AO23" i="31" s="1"/>
  <c r="FT3" i="31"/>
  <c r="FU17" i="31" s="1"/>
  <c r="BB14" i="31"/>
  <c r="FR12" i="31"/>
  <c r="D101" i="15" s="1"/>
  <c r="EL11" i="31"/>
  <c r="D93" i="14" s="1"/>
  <c r="DR9" i="31"/>
  <c r="EX8" i="31"/>
  <c r="D96" i="11" s="1"/>
  <c r="BN8" i="31"/>
  <c r="EL7" i="31"/>
  <c r="D93" i="10" s="1"/>
  <c r="Z7" i="31"/>
  <c r="CH5" i="31"/>
  <c r="CF3" i="31"/>
  <c r="CG20" i="31" s="1"/>
  <c r="AJ3" i="31"/>
  <c r="AK13" i="31" s="1"/>
  <c r="DH3" i="31"/>
  <c r="EL10" i="31"/>
  <c r="D93" i="13" s="1"/>
  <c r="CL10" i="31"/>
  <c r="BN9" i="31"/>
  <c r="J9" i="31"/>
  <c r="FF7" i="31"/>
  <c r="D98" i="10" s="1"/>
  <c r="EL6" i="31"/>
  <c r="D93" i="9" s="1"/>
  <c r="FD3" i="31"/>
  <c r="FE19" i="31" s="1"/>
  <c r="FF5" i="31"/>
  <c r="D98" i="3" s="1"/>
  <c r="EL5" i="31"/>
  <c r="D93" i="3" s="1"/>
  <c r="EJ3" i="31"/>
  <c r="EK17" i="31" s="1"/>
  <c r="AF3" i="31"/>
  <c r="AG21" i="31" s="1"/>
  <c r="DE11" i="31"/>
  <c r="DF11" i="31"/>
  <c r="BB11" i="31"/>
  <c r="EX9" i="31"/>
  <c r="D96" i="12" s="1"/>
  <c r="GD8" i="31"/>
  <c r="D104" i="11" s="1"/>
  <c r="EZ3" i="31"/>
  <c r="FA11" i="31" s="1"/>
  <c r="CV3" i="31"/>
  <c r="CW25" i="31" s="1"/>
  <c r="BX3" i="31"/>
  <c r="BY15" i="31" s="1"/>
  <c r="AC14" i="31"/>
  <c r="AD14" i="31"/>
  <c r="CB3" i="31"/>
  <c r="CC14" i="31" s="1"/>
  <c r="Q11" i="31"/>
  <c r="EX10" i="31"/>
  <c r="D96" i="13" s="1"/>
  <c r="BN10" i="31"/>
  <c r="J10" i="31"/>
  <c r="FR6" i="31"/>
  <c r="D101" i="9" s="1"/>
  <c r="GN3" i="31"/>
  <c r="GD9" i="31"/>
  <c r="D104" i="12" s="1"/>
  <c r="FR7" i="31"/>
  <c r="D101" i="10" s="1"/>
  <c r="DZ7" i="31"/>
  <c r="D90" i="10" s="1"/>
  <c r="GL6" i="31"/>
  <c r="D106" i="9" s="1"/>
  <c r="AP6" i="31"/>
  <c r="Q6" i="31"/>
  <c r="AD11" i="31"/>
  <c r="DF7" i="31"/>
  <c r="DE7" i="31"/>
  <c r="EB3" i="31"/>
  <c r="EC17" i="31" s="1"/>
  <c r="CR3" i="31"/>
  <c r="CS10" i="31" s="1"/>
  <c r="CT5" i="31"/>
  <c r="BT3" i="31"/>
  <c r="BV5" i="31"/>
  <c r="L3" i="31"/>
  <c r="M14" i="31" s="1"/>
  <c r="CL8" i="31"/>
  <c r="FH3" i="31"/>
  <c r="FI17" i="31" s="1"/>
  <c r="DX3" i="31"/>
  <c r="DY21" i="31" s="1"/>
  <c r="DZ5" i="31"/>
  <c r="DF5" i="31"/>
  <c r="DD3" i="31"/>
  <c r="DE5" i="31"/>
  <c r="CN3" i="31"/>
  <c r="BP3" i="31"/>
  <c r="BQ24" i="31" s="1"/>
  <c r="H3" i="31"/>
  <c r="I23" i="31" s="1"/>
  <c r="BB8" i="31"/>
  <c r="AD8" i="31"/>
  <c r="DT3" i="31"/>
  <c r="AV3" i="31"/>
  <c r="AW24" i="31" s="1"/>
  <c r="D3" i="31"/>
  <c r="E18" i="31" s="1"/>
  <c r="F5" i="31"/>
  <c r="DR10" i="31"/>
  <c r="BB6" i="31"/>
  <c r="GJ3" i="31"/>
  <c r="GK9" i="31" s="1"/>
  <c r="GL5" i="31"/>
  <c r="D106" i="3" s="1"/>
  <c r="FR5" i="31"/>
  <c r="D101" i="3" s="1"/>
  <c r="FP3" i="31"/>
  <c r="FQ20" i="31" s="1"/>
  <c r="EF3" i="31"/>
  <c r="EG7" i="31" s="1"/>
  <c r="BH3" i="31"/>
  <c r="BI19" i="31" s="1"/>
  <c r="BJ5" i="31"/>
  <c r="AZ3" i="31"/>
  <c r="BA11" i="31" s="1"/>
  <c r="GB3" i="31"/>
  <c r="GC24" i="31" s="1"/>
  <c r="EV3" i="31"/>
  <c r="EW5" i="31" s="1"/>
  <c r="DP3" i="31"/>
  <c r="DQ8" i="31" s="1"/>
  <c r="CJ3" i="31"/>
  <c r="CK9" i="31" s="1"/>
  <c r="AB3" i="31"/>
  <c r="AC8" i="31" s="1"/>
  <c r="FB6" i="31"/>
  <c r="D97" i="9" s="1"/>
  <c r="DV6" i="31"/>
  <c r="CP6" i="31"/>
  <c r="N6" i="31"/>
  <c r="GH5" i="31"/>
  <c r="D105" i="3" s="1"/>
  <c r="FB5" i="31"/>
  <c r="D97" i="3" s="1"/>
  <c r="DV5" i="31"/>
  <c r="DA5" i="31"/>
  <c r="CP5" i="31"/>
  <c r="CD5" i="31"/>
  <c r="BF5" i="31"/>
  <c r="T3" i="31"/>
  <c r="U20" i="31" s="1"/>
  <c r="CO5" i="31"/>
  <c r="AT5" i="31"/>
  <c r="J5" i="31"/>
  <c r="P3" i="31"/>
  <c r="Q23" i="31" s="1"/>
  <c r="AT8" i="31"/>
  <c r="V8" i="31"/>
  <c r="ED7" i="31"/>
  <c r="CX7" i="31"/>
  <c r="J8" i="31"/>
  <c r="GD7" i="31"/>
  <c r="D104" i="10" s="1"/>
  <c r="EX7" i="31"/>
  <c r="D96" i="10" s="1"/>
  <c r="DR7" i="31"/>
  <c r="CL7" i="31"/>
  <c r="BN7" i="31"/>
  <c r="J7" i="31"/>
  <c r="GD6" i="31"/>
  <c r="D104" i="9" s="1"/>
  <c r="EX6" i="31"/>
  <c r="D96" i="9" s="1"/>
  <c r="DR6" i="31"/>
  <c r="CL6" i="31"/>
  <c r="BN6" i="31"/>
  <c r="J6" i="31"/>
  <c r="GD5" i="31"/>
  <c r="D104" i="3" s="1"/>
  <c r="EX5" i="31"/>
  <c r="D96" i="3" s="1"/>
  <c r="DR5" i="31"/>
  <c r="BB5" i="31"/>
  <c r="AD5" i="31"/>
  <c r="R5" i="31"/>
  <c r="F84" i="3"/>
  <c r="F84" i="9"/>
  <c r="F84" i="10"/>
  <c r="F84" i="11"/>
  <c r="F84" i="12"/>
  <c r="F84" i="13"/>
  <c r="F84" i="14"/>
  <c r="F84" i="15"/>
  <c r="F84" i="16"/>
  <c r="F84" i="17"/>
  <c r="F84" i="18"/>
  <c r="F84" i="19"/>
  <c r="F84" i="20"/>
  <c r="F84" i="21"/>
  <c r="F84" i="22"/>
  <c r="F84" i="23"/>
  <c r="F84" i="24"/>
  <c r="F84" i="25"/>
  <c r="F84" i="26"/>
  <c r="F85" i="27"/>
  <c r="J138" i="3"/>
  <c r="F141" i="3"/>
  <c r="J138" i="9"/>
  <c r="F141" i="9"/>
  <c r="J138" i="10"/>
  <c r="F141" i="10"/>
  <c r="J138" i="11"/>
  <c r="F141" i="11"/>
  <c r="J138" i="12"/>
  <c r="F141" i="12"/>
  <c r="J138" i="13"/>
  <c r="F141" i="13"/>
  <c r="J138" i="14"/>
  <c r="F141" i="14"/>
  <c r="J138" i="15"/>
  <c r="F141" i="15"/>
  <c r="J138" i="16"/>
  <c r="F141" i="16"/>
  <c r="J138" i="17"/>
  <c r="F141" i="17"/>
  <c r="J138" i="18"/>
  <c r="F141" i="18"/>
  <c r="J138" i="19"/>
  <c r="F141" i="19"/>
  <c r="J138" i="20"/>
  <c r="F141" i="20"/>
  <c r="J138" i="22"/>
  <c r="F141" i="22"/>
  <c r="J138" i="23"/>
  <c r="F141" i="23"/>
  <c r="J138" i="24"/>
  <c r="F141" i="24"/>
  <c r="J138" i="25"/>
  <c r="F141" i="25"/>
  <c r="J138" i="26"/>
  <c r="F141" i="26"/>
  <c r="J137" i="27"/>
  <c r="F140" i="27"/>
  <c r="J138" i="28"/>
  <c r="F141" i="28"/>
  <c r="J138" i="21"/>
  <c r="F141" i="21"/>
  <c r="J9" i="1"/>
  <c r="J1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29" i="1"/>
  <c r="Y5" i="31" l="1"/>
  <c r="U24" i="31"/>
  <c r="AO7" i="31"/>
  <c r="FM6" i="31"/>
  <c r="AG5" i="31"/>
  <c r="BQ6" i="31"/>
  <c r="FM10" i="31"/>
  <c r="CK11" i="31"/>
  <c r="V4" i="31"/>
  <c r="DQ7" i="31"/>
  <c r="CX4" i="31"/>
  <c r="DA9" i="31"/>
  <c r="GG5" i="31"/>
  <c r="AX4" i="31"/>
  <c r="EG11" i="31"/>
  <c r="EG5" i="31"/>
  <c r="Y6" i="31"/>
  <c r="N4" i="31"/>
  <c r="U10" i="31"/>
  <c r="U5" i="31"/>
  <c r="U6" i="31"/>
  <c r="CP4" i="31"/>
  <c r="GG16" i="31"/>
  <c r="BY9" i="31"/>
  <c r="B9" i="31"/>
  <c r="AC11" i="31"/>
  <c r="BB4" i="31"/>
  <c r="BE11" i="31"/>
  <c r="DB4" i="31"/>
  <c r="I5" i="31"/>
  <c r="BJ4" i="31"/>
  <c r="Y7" i="31"/>
  <c r="Y11" i="31"/>
  <c r="FI6" i="31"/>
  <c r="I8" i="31"/>
  <c r="U8" i="31"/>
  <c r="FM7" i="31"/>
  <c r="BV4" i="31"/>
  <c r="U7" i="31"/>
  <c r="BM11" i="31"/>
  <c r="DA13" i="31"/>
  <c r="DJ4" i="31"/>
  <c r="BE13" i="31"/>
  <c r="CK8" i="31"/>
  <c r="CK10" i="31"/>
  <c r="Y8" i="31"/>
  <c r="FM5" i="31"/>
  <c r="EG8" i="31"/>
  <c r="Y10" i="31"/>
  <c r="BY8" i="31"/>
  <c r="Y13" i="31"/>
  <c r="EO14" i="31"/>
  <c r="BQ5" i="31"/>
  <c r="AK10" i="31"/>
  <c r="FM8" i="31"/>
  <c r="FI8" i="31"/>
  <c r="Y9" i="31"/>
  <c r="BM6" i="31"/>
  <c r="CK12" i="31"/>
  <c r="EG12" i="31"/>
  <c r="BA8" i="31"/>
  <c r="FQ7" i="31"/>
  <c r="AW6" i="31"/>
  <c r="DQ5" i="31"/>
  <c r="BA13" i="31"/>
  <c r="M13" i="31"/>
  <c r="CC18" i="31"/>
  <c r="U19" i="31"/>
  <c r="DM15" i="31"/>
  <c r="BY25" i="31"/>
  <c r="DQ25" i="31"/>
  <c r="AW23" i="31"/>
  <c r="Y24" i="31"/>
  <c r="FQ5" i="31"/>
  <c r="BA10" i="31"/>
  <c r="AW9" i="31"/>
  <c r="BY13" i="31"/>
  <c r="DQ13" i="31"/>
  <c r="BY14" i="31"/>
  <c r="BQ14" i="31"/>
  <c r="FA16" i="31"/>
  <c r="AC19" i="31"/>
  <c r="AG18" i="31"/>
  <c r="BA18" i="31"/>
  <c r="BA19" i="31"/>
  <c r="FI16" i="31"/>
  <c r="FI24" i="31"/>
  <c r="BM22" i="31"/>
  <c r="ES24" i="31"/>
  <c r="BQ23" i="31"/>
  <c r="GG24" i="31"/>
  <c r="AW7" i="31"/>
  <c r="GC5" i="31"/>
  <c r="DY9" i="31"/>
  <c r="I12" i="31"/>
  <c r="DA11" i="31"/>
  <c r="FM14" i="31"/>
  <c r="CC12" i="31"/>
  <c r="DQ23" i="31"/>
  <c r="Y22" i="31"/>
  <c r="FI22" i="31"/>
  <c r="GC22" i="31"/>
  <c r="ES16" i="31"/>
  <c r="DM20" i="31"/>
  <c r="Y25" i="31"/>
  <c r="EC6" i="31"/>
  <c r="DQ9" i="31"/>
  <c r="I6" i="31"/>
  <c r="FI9" i="31"/>
  <c r="CK16" i="31"/>
  <c r="AG20" i="31"/>
  <c r="FQ17" i="31"/>
  <c r="EG20" i="31"/>
  <c r="I25" i="31"/>
  <c r="U22" i="31"/>
  <c r="Q5" i="31"/>
  <c r="BY10" i="31"/>
  <c r="Q10" i="31"/>
  <c r="BA14" i="31"/>
  <c r="EG13" i="31"/>
  <c r="CK13" i="31"/>
  <c r="AK12" i="31"/>
  <c r="CC21" i="31"/>
  <c r="EC18" i="31"/>
  <c r="BA15" i="31"/>
  <c r="FU21" i="31"/>
  <c r="Q22" i="31"/>
  <c r="DY19" i="31"/>
  <c r="DY25" i="31"/>
  <c r="FM22" i="31"/>
  <c r="FA5" i="31"/>
  <c r="BY6" i="31"/>
  <c r="GK6" i="31"/>
  <c r="AW10" i="31"/>
  <c r="I9" i="31"/>
  <c r="AW8" i="31"/>
  <c r="CK6" i="31"/>
  <c r="FQ11" i="31"/>
  <c r="I16" i="31"/>
  <c r="BQ13" i="31"/>
  <c r="DM22" i="31"/>
  <c r="DQ24" i="31"/>
  <c r="GK23" i="31"/>
  <c r="FA25" i="31"/>
  <c r="BQ25" i="31"/>
  <c r="M6" i="31"/>
  <c r="DQ10" i="31"/>
  <c r="GC7" i="31"/>
  <c r="EG9" i="31"/>
  <c r="FQ6" i="31"/>
  <c r="BM10" i="31"/>
  <c r="GG12" i="31"/>
  <c r="FQ14" i="31"/>
  <c r="DQ12" i="31"/>
  <c r="FM13" i="31"/>
  <c r="AW14" i="31"/>
  <c r="FM12" i="31"/>
  <c r="DM17" i="31"/>
  <c r="U18" i="31"/>
  <c r="BY24" i="31"/>
  <c r="BI20" i="31"/>
  <c r="AW22" i="31"/>
  <c r="BN4" i="31"/>
  <c r="BA6" i="31"/>
  <c r="EC7" i="31"/>
  <c r="FM9" i="31"/>
  <c r="CK14" i="31"/>
  <c r="BM9" i="31"/>
  <c r="FM11" i="31"/>
  <c r="AP4" i="31"/>
  <c r="BY11" i="31"/>
  <c r="GG13" i="31"/>
  <c r="AW11" i="31"/>
  <c r="EG14" i="31"/>
  <c r="BQ16" i="31"/>
  <c r="ES17" i="31"/>
  <c r="U25" i="31"/>
  <c r="DQ22" i="31"/>
  <c r="FM21" i="31"/>
  <c r="CK22" i="31"/>
  <c r="CK25" i="31"/>
  <c r="FM25" i="31"/>
  <c r="Z4" i="31"/>
  <c r="GP4" i="31"/>
  <c r="B16" i="31"/>
  <c r="B22" i="31"/>
  <c r="FZ4" i="31"/>
  <c r="D103" i="18"/>
  <c r="FV4" i="31"/>
  <c r="D102" i="16"/>
  <c r="B14" i="31"/>
  <c r="B24" i="31"/>
  <c r="B8" i="31"/>
  <c r="B6" i="31"/>
  <c r="ET4" i="31"/>
  <c r="EP4" i="31"/>
  <c r="D94" i="22"/>
  <c r="B10" i="31"/>
  <c r="B11" i="31"/>
  <c r="B13" i="31"/>
  <c r="B20" i="31"/>
  <c r="EH4" i="31"/>
  <c r="D92" i="15"/>
  <c r="ED4" i="31"/>
  <c r="D91" i="10"/>
  <c r="B17" i="31"/>
  <c r="B7" i="31"/>
  <c r="B18" i="31"/>
  <c r="DZ4" i="31"/>
  <c r="D90" i="3"/>
  <c r="B19" i="31"/>
  <c r="B12" i="31"/>
  <c r="B21" i="31"/>
  <c r="B25" i="31"/>
  <c r="B23" i="31"/>
  <c r="B15" i="31"/>
  <c r="DV4" i="31"/>
  <c r="B5" i="31"/>
  <c r="GL4" i="31"/>
  <c r="GH4" i="31"/>
  <c r="FN4" i="31"/>
  <c r="FJ4" i="31"/>
  <c r="F4" i="31"/>
  <c r="CS6" i="31"/>
  <c r="CS8" i="31"/>
  <c r="CS17" i="31"/>
  <c r="CS18" i="31"/>
  <c r="CS16" i="31"/>
  <c r="CS22" i="31"/>
  <c r="CS9" i="31"/>
  <c r="CS19" i="31"/>
  <c r="CS11" i="31"/>
  <c r="GO5" i="31"/>
  <c r="GO11" i="31"/>
  <c r="GO14" i="31"/>
  <c r="GO12" i="31"/>
  <c r="GO13" i="31"/>
  <c r="GO21" i="31"/>
  <c r="GO20" i="31"/>
  <c r="GO10" i="31"/>
  <c r="GO19" i="31"/>
  <c r="GO23" i="31"/>
  <c r="GO25" i="31"/>
  <c r="GO18" i="31"/>
  <c r="GO15" i="31"/>
  <c r="GO22" i="31"/>
  <c r="GO17" i="31"/>
  <c r="GO9" i="31"/>
  <c r="GO8" i="31"/>
  <c r="GO7" i="31"/>
  <c r="GO24" i="31"/>
  <c r="GO6" i="31"/>
  <c r="GO16" i="31"/>
  <c r="EW15" i="31"/>
  <c r="EW17" i="31"/>
  <c r="EW18" i="31"/>
  <c r="EW19" i="31"/>
  <c r="EW20" i="31"/>
  <c r="EW21" i="31"/>
  <c r="EW6" i="31"/>
  <c r="EW7" i="31"/>
  <c r="EW24" i="31"/>
  <c r="EW10" i="31"/>
  <c r="EW13" i="31"/>
  <c r="EW8" i="31"/>
  <c r="EW12" i="31"/>
  <c r="EW23" i="31"/>
  <c r="EW22" i="31"/>
  <c r="EW11" i="31"/>
  <c r="EW14" i="31"/>
  <c r="EW25" i="31"/>
  <c r="EW16" i="31"/>
  <c r="EW9" i="31"/>
  <c r="DU7" i="31"/>
  <c r="DU8" i="31"/>
  <c r="DU9" i="31"/>
  <c r="DU12" i="31"/>
  <c r="DU17" i="31"/>
  <c r="DU18" i="31"/>
  <c r="DU19" i="31"/>
  <c r="DU14" i="31"/>
  <c r="DU20" i="31"/>
  <c r="DU21" i="31"/>
  <c r="DU23" i="31"/>
  <c r="DU10" i="31"/>
  <c r="DU22" i="31"/>
  <c r="DU11" i="31"/>
  <c r="DU15" i="31"/>
  <c r="DU13" i="31"/>
  <c r="DU16" i="31"/>
  <c r="DU5" i="31"/>
  <c r="DU24" i="31"/>
  <c r="DU25" i="31"/>
  <c r="DU6" i="31"/>
  <c r="CO8" i="31"/>
  <c r="CO9" i="31"/>
  <c r="CO10" i="31"/>
  <c r="CO11" i="31"/>
  <c r="CO18" i="31"/>
  <c r="CO20" i="31"/>
  <c r="CO22" i="31"/>
  <c r="CO12" i="31"/>
  <c r="CO6" i="31"/>
  <c r="CO14" i="31"/>
  <c r="DI5" i="31"/>
  <c r="DI9" i="31"/>
  <c r="DI10" i="31"/>
  <c r="DI14" i="31"/>
  <c r="DI16" i="31"/>
  <c r="DI12" i="31"/>
  <c r="FE12" i="31"/>
  <c r="AS16" i="31"/>
  <c r="FY6" i="31"/>
  <c r="FY8" i="31"/>
  <c r="FY9" i="31"/>
  <c r="FY5" i="31"/>
  <c r="FY10" i="31"/>
  <c r="FY12" i="31"/>
  <c r="FY7" i="31"/>
  <c r="FY13" i="31"/>
  <c r="FY14" i="31"/>
  <c r="FY11" i="31"/>
  <c r="FY16" i="31"/>
  <c r="FY19" i="31"/>
  <c r="FY21" i="31"/>
  <c r="CD4" i="31"/>
  <c r="GC10" i="31"/>
  <c r="GC17" i="31"/>
  <c r="GC18" i="31"/>
  <c r="GC16" i="31"/>
  <c r="GC19" i="31"/>
  <c r="GC21" i="31"/>
  <c r="GC20" i="31"/>
  <c r="AG6" i="31"/>
  <c r="AG7" i="31"/>
  <c r="AG8" i="31"/>
  <c r="AG9" i="31"/>
  <c r="AG10" i="31"/>
  <c r="AG13" i="31"/>
  <c r="AG15" i="31"/>
  <c r="AG12" i="31"/>
  <c r="AG16" i="31"/>
  <c r="AG14" i="31"/>
  <c r="AG23" i="31"/>
  <c r="AG24" i="31"/>
  <c r="AG25" i="31"/>
  <c r="AG22" i="31"/>
  <c r="GK10" i="31"/>
  <c r="GC6" i="31"/>
  <c r="DY11" i="31"/>
  <c r="GK13" i="31"/>
  <c r="FA12" i="31"/>
  <c r="GC12" i="31"/>
  <c r="DI17" i="31"/>
  <c r="BI17" i="31"/>
  <c r="AS20" i="31"/>
  <c r="AS18" i="31"/>
  <c r="GK24" i="31"/>
  <c r="EX4" i="31"/>
  <c r="BA16" i="31"/>
  <c r="BA25" i="31"/>
  <c r="BA22" i="31"/>
  <c r="BA23" i="31"/>
  <c r="BA24" i="31"/>
  <c r="FQ10" i="31"/>
  <c r="FQ9" i="31"/>
  <c r="FQ8" i="31"/>
  <c r="FQ16" i="31"/>
  <c r="FQ15" i="31"/>
  <c r="FQ22" i="31"/>
  <c r="FQ23" i="31"/>
  <c r="FQ24" i="31"/>
  <c r="FQ25" i="31"/>
  <c r="FA6" i="31"/>
  <c r="EG10" i="31"/>
  <c r="I20" i="31"/>
  <c r="I18" i="31"/>
  <c r="I19" i="31"/>
  <c r="I21" i="31"/>
  <c r="I22" i="31"/>
  <c r="FI5" i="31"/>
  <c r="FI14" i="31"/>
  <c r="FI13" i="31"/>
  <c r="FI12" i="31"/>
  <c r="FI11" i="31"/>
  <c r="FI19" i="31"/>
  <c r="BU16" i="31"/>
  <c r="BU21" i="31"/>
  <c r="EC10" i="31"/>
  <c r="AO6" i="31"/>
  <c r="AK8" i="31"/>
  <c r="I10" i="31"/>
  <c r="CC6" i="31"/>
  <c r="CC7" i="31"/>
  <c r="CC8" i="31"/>
  <c r="CC9" i="31"/>
  <c r="CC10" i="31"/>
  <c r="CC11" i="31"/>
  <c r="CC16" i="31"/>
  <c r="CC15" i="31"/>
  <c r="CC24" i="31"/>
  <c r="CC25" i="31"/>
  <c r="CC22" i="31"/>
  <c r="CC23" i="31"/>
  <c r="CG10" i="31"/>
  <c r="CG13" i="31"/>
  <c r="CG8" i="31"/>
  <c r="CG14" i="31"/>
  <c r="CG12" i="31"/>
  <c r="FE9" i="31"/>
  <c r="AK14" i="31"/>
  <c r="BM5" i="31"/>
  <c r="BM17" i="31"/>
  <c r="BM18" i="31"/>
  <c r="BM20" i="31"/>
  <c r="BM21" i="31"/>
  <c r="DQ14" i="31"/>
  <c r="BA7" i="31"/>
  <c r="EO11" i="31"/>
  <c r="I14" i="31"/>
  <c r="M15" i="31"/>
  <c r="U16" i="31"/>
  <c r="EO12" i="31"/>
  <c r="BM12" i="31"/>
  <c r="BM14" i="31"/>
  <c r="AO13" i="31"/>
  <c r="GG14" i="31"/>
  <c r="I17" i="31"/>
  <c r="FU13" i="31"/>
  <c r="M17" i="31"/>
  <c r="EO17" i="31"/>
  <c r="EO19" i="31"/>
  <c r="AG17" i="31"/>
  <c r="I15" i="31"/>
  <c r="GK16" i="31"/>
  <c r="FI18" i="31"/>
  <c r="U17" i="31"/>
  <c r="FA14" i="31"/>
  <c r="AS17" i="31"/>
  <c r="BE8" i="31"/>
  <c r="BE9" i="31"/>
  <c r="BE10" i="31"/>
  <c r="BE15" i="31"/>
  <c r="BE16" i="31"/>
  <c r="BE12" i="31"/>
  <c r="E23" i="31"/>
  <c r="E25" i="31"/>
  <c r="CG19" i="31"/>
  <c r="BA20" i="31"/>
  <c r="FY22" i="31"/>
  <c r="FY25" i="31"/>
  <c r="FA22" i="31"/>
  <c r="FE10" i="31"/>
  <c r="FE11" i="31"/>
  <c r="FE17" i="31"/>
  <c r="FE18" i="31"/>
  <c r="FE21" i="31"/>
  <c r="FE16" i="31"/>
  <c r="FE15" i="31"/>
  <c r="FE6" i="31"/>
  <c r="AO9" i="31"/>
  <c r="AO8" i="31"/>
  <c r="AO10" i="31"/>
  <c r="AO12" i="31"/>
  <c r="AO20" i="31"/>
  <c r="AO16" i="31"/>
  <c r="AO22" i="31"/>
  <c r="AO17" i="31"/>
  <c r="AO18" i="31"/>
  <c r="AO21" i="31"/>
  <c r="EO5" i="31"/>
  <c r="EO6" i="31"/>
  <c r="EO7" i="31"/>
  <c r="EO8" i="31"/>
  <c r="EO9" i="31"/>
  <c r="EO10" i="31"/>
  <c r="EO16" i="31"/>
  <c r="EO13" i="31"/>
  <c r="EO15" i="31"/>
  <c r="EO22" i="31"/>
  <c r="EO23" i="31"/>
  <c r="EO24" i="31"/>
  <c r="EO25" i="31"/>
  <c r="AO15" i="31"/>
  <c r="FY18" i="31"/>
  <c r="DI20" i="31"/>
  <c r="EK16" i="31"/>
  <c r="AO19" i="31"/>
  <c r="DR4" i="31"/>
  <c r="AT4" i="31"/>
  <c r="DY5" i="31"/>
  <c r="DY14" i="31"/>
  <c r="DY13" i="31"/>
  <c r="DY15" i="31"/>
  <c r="DY17" i="31"/>
  <c r="DY18" i="31"/>
  <c r="DY20" i="31"/>
  <c r="GC9" i="31"/>
  <c r="EC8" i="31"/>
  <c r="AK5" i="31"/>
  <c r="AK15" i="31"/>
  <c r="AK16" i="31"/>
  <c r="AK17" i="31"/>
  <c r="AK18" i="31"/>
  <c r="AK19" i="31"/>
  <c r="AK20" i="31"/>
  <c r="AK21" i="31"/>
  <c r="AK22" i="31"/>
  <c r="FE14" i="31"/>
  <c r="DY16" i="31"/>
  <c r="EC16" i="31"/>
  <c r="FU20" i="31"/>
  <c r="E22" i="31"/>
  <c r="DY24" i="31"/>
  <c r="AS24" i="31"/>
  <c r="GC25" i="31"/>
  <c r="AK23" i="31"/>
  <c r="GD4" i="31"/>
  <c r="FR4" i="31"/>
  <c r="AK7" i="31"/>
  <c r="E5" i="31"/>
  <c r="BQ7" i="31"/>
  <c r="BQ8" i="31"/>
  <c r="BQ9" i="31"/>
  <c r="BQ10" i="31"/>
  <c r="BQ17" i="31"/>
  <c r="BQ18" i="31"/>
  <c r="BQ19" i="31"/>
  <c r="BQ20" i="31"/>
  <c r="BQ12" i="31"/>
  <c r="BQ21" i="31"/>
  <c r="AS6" i="31"/>
  <c r="CT4" i="31"/>
  <c r="AK6" i="31"/>
  <c r="DY8" i="31"/>
  <c r="AS10" i="31"/>
  <c r="DQ11" i="31"/>
  <c r="BY5" i="31"/>
  <c r="BY16" i="31"/>
  <c r="BY20" i="31"/>
  <c r="BY17" i="31"/>
  <c r="BY19" i="31"/>
  <c r="BY18" i="31"/>
  <c r="GC8" i="31"/>
  <c r="AK11" i="31"/>
  <c r="EK5" i="31"/>
  <c r="EK6" i="31"/>
  <c r="CH4" i="31"/>
  <c r="EK11" i="31"/>
  <c r="DA15" i="31"/>
  <c r="DA16" i="31"/>
  <c r="DA18" i="31"/>
  <c r="DA17" i="31"/>
  <c r="DA19" i="31"/>
  <c r="DA20" i="31"/>
  <c r="DA22" i="31"/>
  <c r="DA25" i="31"/>
  <c r="DA24" i="31"/>
  <c r="DA23" i="31"/>
  <c r="I7" i="31"/>
  <c r="GC14" i="31"/>
  <c r="AO14" i="31"/>
  <c r="FU12" i="31"/>
  <c r="Y16" i="31"/>
  <c r="Y15" i="31"/>
  <c r="Y20" i="31"/>
  <c r="Y17" i="31"/>
  <c r="Y18" i="31"/>
  <c r="Y19" i="31"/>
  <c r="Y21" i="31"/>
  <c r="Y14" i="31"/>
  <c r="DI11" i="31"/>
  <c r="FQ19" i="31"/>
  <c r="BQ15" i="31"/>
  <c r="BA17" i="31"/>
  <c r="EK13" i="31"/>
  <c r="BM16" i="31"/>
  <c r="FE24" i="31"/>
  <c r="FE20" i="31"/>
  <c r="FI25" i="31"/>
  <c r="FY20" i="31"/>
  <c r="ES23" i="31"/>
  <c r="CW22" i="31"/>
  <c r="DY22" i="31"/>
  <c r="FQ21" i="31"/>
  <c r="AK25" i="31"/>
  <c r="GG25" i="31"/>
  <c r="CW24" i="31"/>
  <c r="EC22" i="31"/>
  <c r="EC21" i="31"/>
  <c r="AS23" i="31"/>
  <c r="EK8" i="31"/>
  <c r="EK9" i="31"/>
  <c r="EK14" i="31"/>
  <c r="EK15" i="31"/>
  <c r="EK22" i="31"/>
  <c r="EK23" i="31"/>
  <c r="EK24" i="31"/>
  <c r="EK25" i="31"/>
  <c r="CW7" i="31"/>
  <c r="AC10" i="31"/>
  <c r="AC9" i="31"/>
  <c r="GK5" i="31"/>
  <c r="GK12" i="31"/>
  <c r="GK11" i="31"/>
  <c r="GK17" i="31"/>
  <c r="GK18" i="31"/>
  <c r="GK14" i="31"/>
  <c r="GK19" i="31"/>
  <c r="GK21" i="31"/>
  <c r="GK20" i="31"/>
  <c r="E7" i="31"/>
  <c r="E6" i="31"/>
  <c r="E10" i="31"/>
  <c r="E9" i="31"/>
  <c r="E11" i="31"/>
  <c r="E14" i="31"/>
  <c r="E8" i="31"/>
  <c r="E13" i="31"/>
  <c r="E12" i="31"/>
  <c r="E16" i="31"/>
  <c r="E21" i="31"/>
  <c r="DY6" i="31"/>
  <c r="CW10" i="31"/>
  <c r="CW6" i="31"/>
  <c r="FA7" i="31"/>
  <c r="FA8" i="31"/>
  <c r="FA9" i="31"/>
  <c r="FA10" i="31"/>
  <c r="FA13" i="31"/>
  <c r="FA17" i="31"/>
  <c r="FA18" i="31"/>
  <c r="FA19" i="31"/>
  <c r="FA20" i="31"/>
  <c r="FA21" i="31"/>
  <c r="EL4" i="31"/>
  <c r="CW15" i="31"/>
  <c r="DY12" i="31"/>
  <c r="ES15" i="31"/>
  <c r="E19" i="31"/>
  <c r="EK21" i="31"/>
  <c r="FE22" i="31"/>
  <c r="EC23" i="31"/>
  <c r="ES25" i="31"/>
  <c r="ES20" i="31"/>
  <c r="R4" i="31"/>
  <c r="CL4" i="31"/>
  <c r="Q7" i="31"/>
  <c r="Q13" i="31"/>
  <c r="U12" i="31"/>
  <c r="U11" i="31"/>
  <c r="U14" i="31"/>
  <c r="U13" i="31"/>
  <c r="U21" i="31"/>
  <c r="FB4" i="31"/>
  <c r="CK5" i="31"/>
  <c r="CK15" i="31"/>
  <c r="CK19" i="31"/>
  <c r="CK17" i="31"/>
  <c r="CK18" i="31"/>
  <c r="CK20" i="31"/>
  <c r="CK21" i="31"/>
  <c r="CC5" i="31"/>
  <c r="AS8" i="31"/>
  <c r="AW5" i="31"/>
  <c r="AW15" i="31"/>
  <c r="AW16" i="31"/>
  <c r="AW17" i="31"/>
  <c r="AW20" i="31"/>
  <c r="AW18" i="31"/>
  <c r="AW19" i="31"/>
  <c r="BY7" i="31"/>
  <c r="DA8" i="31"/>
  <c r="U9" i="31"/>
  <c r="M7" i="31"/>
  <c r="M8" i="31"/>
  <c r="M9" i="31"/>
  <c r="M10" i="31"/>
  <c r="M11" i="31"/>
  <c r="M5" i="31"/>
  <c r="M18" i="31"/>
  <c r="M19" i="31"/>
  <c r="M20" i="31"/>
  <c r="M22" i="31"/>
  <c r="M25" i="31"/>
  <c r="M23" i="31"/>
  <c r="M24" i="31"/>
  <c r="M21" i="31"/>
  <c r="CK7" i="31"/>
  <c r="DY7" i="31"/>
  <c r="EG6" i="31"/>
  <c r="GK7" i="31"/>
  <c r="GC13" i="31"/>
  <c r="CW9" i="31"/>
  <c r="FE5" i="31"/>
  <c r="EK10" i="31"/>
  <c r="GK8" i="31"/>
  <c r="I11" i="31"/>
  <c r="FQ12" i="31"/>
  <c r="AC6" i="31"/>
  <c r="FM15" i="31"/>
  <c r="FM16" i="31"/>
  <c r="FM17" i="31"/>
  <c r="FM18" i="31"/>
  <c r="FM19" i="31"/>
  <c r="FM20" i="31"/>
  <c r="AW12" i="31"/>
  <c r="CC13" i="31"/>
  <c r="FI15" i="31"/>
  <c r="DM5" i="31"/>
  <c r="DM8" i="31"/>
  <c r="DM9" i="31"/>
  <c r="DM11" i="31"/>
  <c r="DM10" i="31"/>
  <c r="DM6" i="31"/>
  <c r="DM7" i="31"/>
  <c r="DM12" i="31"/>
  <c r="DM13" i="31"/>
  <c r="DM14" i="31"/>
  <c r="DM16" i="31"/>
  <c r="DM21" i="31"/>
  <c r="U15" i="31"/>
  <c r="EO18" i="31"/>
  <c r="EO21" i="31"/>
  <c r="DM18" i="31"/>
  <c r="CW18" i="31"/>
  <c r="GK15" i="31"/>
  <c r="BE17" i="31"/>
  <c r="FI20" i="31"/>
  <c r="BI16" i="31"/>
  <c r="EK18" i="31"/>
  <c r="FI21" i="31"/>
  <c r="AC17" i="31"/>
  <c r="U23" i="31"/>
  <c r="DM25" i="31"/>
  <c r="E24" i="31"/>
  <c r="FI23" i="31"/>
  <c r="GK25" i="31"/>
  <c r="DY23" i="31"/>
  <c r="EC25" i="31"/>
  <c r="AS22" i="31"/>
  <c r="CK23" i="31"/>
  <c r="AK24" i="31"/>
  <c r="CW14" i="31"/>
  <c r="CW11" i="31"/>
  <c r="CW13" i="31"/>
  <c r="AS5" i="31"/>
  <c r="AS12" i="31"/>
  <c r="AS11" i="31"/>
  <c r="AS14" i="31"/>
  <c r="AS13" i="31"/>
  <c r="AS15" i="31"/>
  <c r="CW20" i="31"/>
  <c r="CW21" i="31"/>
  <c r="BI9" i="31"/>
  <c r="BI10" i="31"/>
  <c r="BI7" i="31"/>
  <c r="BI6" i="31"/>
  <c r="BI11" i="31"/>
  <c r="BI14" i="31"/>
  <c r="BI8" i="31"/>
  <c r="BI5" i="31"/>
  <c r="BI15" i="31"/>
  <c r="BI13" i="31"/>
  <c r="BI24" i="31"/>
  <c r="BI25" i="31"/>
  <c r="AS7" i="31"/>
  <c r="AS9" i="31"/>
  <c r="FE7" i="31"/>
  <c r="EK7" i="31"/>
  <c r="FU5" i="31"/>
  <c r="FU6" i="31"/>
  <c r="FU7" i="31"/>
  <c r="FU8" i="31"/>
  <c r="FU9" i="31"/>
  <c r="FU10" i="31"/>
  <c r="FU15" i="31"/>
  <c r="FU11" i="31"/>
  <c r="FU16" i="31"/>
  <c r="FU14" i="31"/>
  <c r="FU22" i="31"/>
  <c r="FU23" i="31"/>
  <c r="FU24" i="31"/>
  <c r="FU25" i="31"/>
  <c r="GC11" i="31"/>
  <c r="ES10" i="31"/>
  <c r="ES7" i="31"/>
  <c r="ES8" i="31"/>
  <c r="ES9" i="31"/>
  <c r="ES5" i="31"/>
  <c r="ES6" i="31"/>
  <c r="ES11" i="31"/>
  <c r="ES13" i="31"/>
  <c r="ES14" i="31"/>
  <c r="ES12" i="31"/>
  <c r="EC15" i="31"/>
  <c r="DI18" i="31"/>
  <c r="FY17" i="31"/>
  <c r="CW17" i="31"/>
  <c r="AG19" i="31"/>
  <c r="E17" i="31"/>
  <c r="EK20" i="31"/>
  <c r="BI18" i="31"/>
  <c r="AO24" i="31"/>
  <c r="EC24" i="31"/>
  <c r="FY24" i="31"/>
  <c r="FA24" i="31"/>
  <c r="AD4" i="31"/>
  <c r="J4" i="31"/>
  <c r="BF4" i="31"/>
  <c r="DQ19" i="31"/>
  <c r="DQ17" i="31"/>
  <c r="DQ18" i="31"/>
  <c r="DQ16" i="31"/>
  <c r="DQ21" i="31"/>
  <c r="DQ20" i="31"/>
  <c r="DQ15" i="31"/>
  <c r="EG15" i="31"/>
  <c r="EG16" i="31"/>
  <c r="EG21" i="31"/>
  <c r="EG17" i="31"/>
  <c r="EG18" i="31"/>
  <c r="EG19" i="31"/>
  <c r="EG22" i="31"/>
  <c r="EG23" i="31"/>
  <c r="EG24" i="31"/>
  <c r="EG25" i="31"/>
  <c r="AK9" i="31"/>
  <c r="DF4" i="31"/>
  <c r="BA9" i="31"/>
  <c r="AC5" i="31"/>
  <c r="EC9" i="31"/>
  <c r="FF4" i="31"/>
  <c r="CW8" i="31"/>
  <c r="DQ6" i="31"/>
  <c r="FI7" i="31"/>
  <c r="AO11" i="31"/>
  <c r="AW13" i="31"/>
  <c r="AO5" i="31"/>
  <c r="DY10" i="31"/>
  <c r="GG6" i="31"/>
  <c r="GG7" i="31"/>
  <c r="GG8" i="31"/>
  <c r="GG9" i="31"/>
  <c r="GG10" i="31"/>
  <c r="GG11" i="31"/>
  <c r="GG17" i="31"/>
  <c r="GG18" i="31"/>
  <c r="GG19" i="31"/>
  <c r="GG20" i="31"/>
  <c r="GG21" i="31"/>
  <c r="FE8" i="31"/>
  <c r="FI10" i="31"/>
  <c r="DA12" i="31"/>
  <c r="AG11" i="31"/>
  <c r="FE13" i="31"/>
  <c r="GG15" i="31"/>
  <c r="EK12" i="31"/>
  <c r="BQ11" i="31"/>
  <c r="FA15" i="31"/>
  <c r="BA12" i="31"/>
  <c r="FQ13" i="31"/>
  <c r="M16" i="31"/>
  <c r="DA14" i="31"/>
  <c r="FY15" i="31"/>
  <c r="FU18" i="31"/>
  <c r="GC15" i="31"/>
  <c r="ES18" i="31"/>
  <c r="Q16" i="31"/>
  <c r="CC19" i="31"/>
  <c r="CW16" i="31"/>
  <c r="FQ18" i="31"/>
  <c r="EK19" i="31"/>
  <c r="CC17" i="31"/>
  <c r="DM23" i="31"/>
  <c r="FE25" i="31"/>
  <c r="I24" i="31"/>
  <c r="AS19" i="31"/>
  <c r="GC23" i="31"/>
  <c r="ES19" i="31"/>
  <c r="GK22" i="31"/>
  <c r="AS21" i="31"/>
  <c r="AO25" i="31"/>
  <c r="DM19" i="31"/>
  <c r="ES21" i="31"/>
  <c r="FU19" i="31"/>
  <c r="CW19" i="31"/>
  <c r="CC20" i="31"/>
  <c r="FM23" i="31"/>
  <c r="GG22" i="31"/>
  <c r="BQ22" i="31"/>
  <c r="FA23" i="31"/>
  <c r="FE23" i="31"/>
  <c r="FY23" i="31"/>
  <c r="EC5" i="31"/>
  <c r="EC13" i="31"/>
  <c r="EC14" i="31"/>
  <c r="EC12" i="31"/>
  <c r="EC11" i="31"/>
  <c r="EC20" i="31"/>
  <c r="EC19" i="31"/>
  <c r="J55" i="28"/>
  <c r="H55" i="28"/>
  <c r="F55" i="28"/>
  <c r="J54" i="28"/>
  <c r="H54" i="28"/>
  <c r="F54" i="28"/>
  <c r="J53" i="28"/>
  <c r="H53" i="28"/>
  <c r="F53" i="28"/>
  <c r="J52" i="28"/>
  <c r="H52" i="28"/>
  <c r="F52" i="28"/>
  <c r="J51" i="28"/>
  <c r="H51" i="28"/>
  <c r="F51" i="28"/>
  <c r="J50" i="28"/>
  <c r="H50" i="28"/>
  <c r="F50" i="28"/>
  <c r="J49" i="28"/>
  <c r="H49" i="28"/>
  <c r="F49" i="28"/>
  <c r="J48" i="28"/>
  <c r="H48" i="28"/>
  <c r="F48" i="28"/>
  <c r="J47" i="28"/>
  <c r="H47" i="28"/>
  <c r="F47" i="28"/>
  <c r="J46" i="28"/>
  <c r="H46" i="28"/>
  <c r="F46" i="28"/>
  <c r="J45" i="28"/>
  <c r="H45" i="28"/>
  <c r="F45" i="28"/>
  <c r="J44" i="28"/>
  <c r="H44" i="28"/>
  <c r="F44" i="28"/>
  <c r="J43" i="28"/>
  <c r="H43" i="28"/>
  <c r="F43" i="28"/>
  <c r="J42" i="28"/>
  <c r="H42" i="28"/>
  <c r="F42" i="28"/>
  <c r="J41" i="28"/>
  <c r="H41" i="28"/>
  <c r="F41" i="28"/>
  <c r="J40" i="28"/>
  <c r="H40" i="28"/>
  <c r="F40" i="28"/>
  <c r="J39" i="28"/>
  <c r="H39" i="28"/>
  <c r="F39" i="28"/>
  <c r="J38" i="28"/>
  <c r="H38" i="28"/>
  <c r="F38" i="28"/>
  <c r="J37" i="28"/>
  <c r="H37" i="28"/>
  <c r="F37" i="28"/>
  <c r="J36" i="28"/>
  <c r="H36" i="28"/>
  <c r="F36" i="28"/>
  <c r="J35" i="28"/>
  <c r="H35" i="28"/>
  <c r="F35" i="28"/>
  <c r="J34" i="28"/>
  <c r="H34" i="28"/>
  <c r="F34" i="28"/>
  <c r="J33" i="28"/>
  <c r="H33" i="28"/>
  <c r="F33" i="28"/>
  <c r="J32" i="28"/>
  <c r="H32" i="28"/>
  <c r="F32" i="28"/>
  <c r="J31" i="28"/>
  <c r="H31" i="28"/>
  <c r="F31" i="28"/>
  <c r="J30" i="28"/>
  <c r="H30" i="28"/>
  <c r="F30" i="28"/>
  <c r="J29" i="28"/>
  <c r="H29" i="28"/>
  <c r="F29" i="28"/>
  <c r="J28" i="28"/>
  <c r="H28" i="28"/>
  <c r="F28" i="28"/>
  <c r="J27" i="28"/>
  <c r="H27" i="28"/>
  <c r="F27" i="28"/>
  <c r="J26" i="28"/>
  <c r="H26" i="28"/>
  <c r="F26" i="28"/>
  <c r="J25" i="28"/>
  <c r="H25" i="28"/>
  <c r="F25" i="28"/>
  <c r="J24" i="28"/>
  <c r="H24" i="28"/>
  <c r="F24" i="28"/>
  <c r="J23" i="28"/>
  <c r="H23" i="28"/>
  <c r="F23" i="28"/>
  <c r="J22" i="28"/>
  <c r="H22" i="28"/>
  <c r="F22" i="28"/>
  <c r="J21" i="28"/>
  <c r="H21" i="28"/>
  <c r="F21" i="28"/>
  <c r="J20" i="28"/>
  <c r="H20" i="28"/>
  <c r="F20" i="28"/>
  <c r="J19" i="28"/>
  <c r="H19" i="28"/>
  <c r="F19" i="28"/>
  <c r="J18" i="28"/>
  <c r="H18" i="28"/>
  <c r="F18" i="28"/>
  <c r="J17" i="28"/>
  <c r="H17" i="28"/>
  <c r="F17" i="28"/>
  <c r="J16" i="28"/>
  <c r="H16" i="28"/>
  <c r="F16" i="28"/>
  <c r="J15" i="28"/>
  <c r="H15" i="28"/>
  <c r="F15" i="28"/>
  <c r="J14" i="28"/>
  <c r="H14" i="28"/>
  <c r="F14" i="28"/>
  <c r="J13" i="28"/>
  <c r="H13" i="28"/>
  <c r="F13" i="28"/>
  <c r="J12" i="28"/>
  <c r="H12" i="28"/>
  <c r="F12" i="28"/>
  <c r="J11" i="28"/>
  <c r="H11" i="28"/>
  <c r="F11" i="28"/>
  <c r="J10" i="28"/>
  <c r="H10" i="28"/>
  <c r="F10" i="28"/>
  <c r="J9" i="28"/>
  <c r="H9" i="28"/>
  <c r="F9" i="28"/>
  <c r="J8" i="28"/>
  <c r="H8" i="28"/>
  <c r="F8" i="28"/>
  <c r="J55" i="3"/>
  <c r="H55" i="3"/>
  <c r="F55" i="3"/>
  <c r="J54" i="3"/>
  <c r="H54" i="3"/>
  <c r="F54" i="3"/>
  <c r="J53" i="3"/>
  <c r="H53" i="3"/>
  <c r="F53" i="3"/>
  <c r="J52" i="3"/>
  <c r="H52" i="3"/>
  <c r="F52" i="3"/>
  <c r="J51" i="3"/>
  <c r="H51" i="3"/>
  <c r="F51" i="3"/>
  <c r="J50" i="3"/>
  <c r="H50" i="3"/>
  <c r="F50" i="3"/>
  <c r="J49" i="3"/>
  <c r="H49" i="3"/>
  <c r="F49" i="3"/>
  <c r="J48" i="3"/>
  <c r="H48" i="3"/>
  <c r="F48" i="3"/>
  <c r="J47" i="3"/>
  <c r="H47" i="3"/>
  <c r="F47" i="3"/>
  <c r="J46" i="3"/>
  <c r="H46" i="3"/>
  <c r="F46" i="3"/>
  <c r="J45" i="3"/>
  <c r="H45" i="3"/>
  <c r="F45" i="3"/>
  <c r="J44" i="3"/>
  <c r="H44" i="3"/>
  <c r="F44" i="3"/>
  <c r="J43" i="3"/>
  <c r="H43" i="3"/>
  <c r="F43" i="3"/>
  <c r="J42" i="3"/>
  <c r="H42" i="3"/>
  <c r="F42" i="3"/>
  <c r="J41" i="3"/>
  <c r="H41" i="3"/>
  <c r="F41" i="3"/>
  <c r="J40" i="3"/>
  <c r="H40" i="3"/>
  <c r="F40" i="3"/>
  <c r="J39" i="3"/>
  <c r="H39" i="3"/>
  <c r="F39" i="3"/>
  <c r="J38" i="3"/>
  <c r="H38" i="3"/>
  <c r="F38" i="3"/>
  <c r="J37" i="3"/>
  <c r="H37" i="3"/>
  <c r="F37" i="3"/>
  <c r="J36" i="3"/>
  <c r="H36" i="3"/>
  <c r="F36" i="3"/>
  <c r="J35" i="3"/>
  <c r="H35" i="3"/>
  <c r="F35" i="3"/>
  <c r="J34" i="3"/>
  <c r="H34" i="3"/>
  <c r="F34" i="3"/>
  <c r="J33" i="3"/>
  <c r="H33" i="3"/>
  <c r="F33" i="3"/>
  <c r="J32" i="3"/>
  <c r="H32" i="3"/>
  <c r="F32" i="3"/>
  <c r="J31" i="3"/>
  <c r="H31" i="3"/>
  <c r="F31" i="3"/>
  <c r="J30" i="3"/>
  <c r="H30" i="3"/>
  <c r="F30" i="3"/>
  <c r="J29" i="3"/>
  <c r="H29" i="3"/>
  <c r="F29" i="3"/>
  <c r="J28" i="3"/>
  <c r="H28" i="3"/>
  <c r="F28" i="3"/>
  <c r="J27" i="3"/>
  <c r="H27" i="3"/>
  <c r="F27" i="3"/>
  <c r="J26" i="3"/>
  <c r="H26" i="3"/>
  <c r="F26" i="3"/>
  <c r="J25" i="3"/>
  <c r="H25" i="3"/>
  <c r="F25" i="3"/>
  <c r="J24" i="3"/>
  <c r="H24" i="3"/>
  <c r="F24" i="3"/>
  <c r="J23" i="3"/>
  <c r="H23" i="3"/>
  <c r="F23" i="3"/>
  <c r="J22" i="3"/>
  <c r="H22" i="3"/>
  <c r="F22" i="3"/>
  <c r="J21" i="3"/>
  <c r="H21" i="3"/>
  <c r="F21" i="3"/>
  <c r="J20" i="3"/>
  <c r="H20" i="3"/>
  <c r="F20" i="3"/>
  <c r="J19" i="3"/>
  <c r="H19" i="3"/>
  <c r="F19" i="3"/>
  <c r="J18" i="3"/>
  <c r="H18" i="3"/>
  <c r="F18" i="3"/>
  <c r="J17" i="3"/>
  <c r="H17" i="3"/>
  <c r="F17" i="3"/>
  <c r="J16" i="3"/>
  <c r="H16" i="3"/>
  <c r="F16" i="3"/>
  <c r="J15" i="3"/>
  <c r="H15" i="3"/>
  <c r="F15" i="3"/>
  <c r="J14" i="3"/>
  <c r="H14" i="3"/>
  <c r="F14" i="3"/>
  <c r="J13" i="3"/>
  <c r="H13" i="3"/>
  <c r="F13" i="3"/>
  <c r="J12" i="3"/>
  <c r="H12" i="3"/>
  <c r="F12" i="3"/>
  <c r="J11" i="3"/>
  <c r="H11" i="3"/>
  <c r="F11" i="3"/>
  <c r="J10" i="3"/>
  <c r="H10" i="3"/>
  <c r="F10" i="3"/>
  <c r="J9" i="3"/>
  <c r="H9" i="3"/>
  <c r="F9" i="3"/>
  <c r="J8" i="3"/>
  <c r="H8" i="3"/>
  <c r="F8" i="3"/>
  <c r="J55" i="9"/>
  <c r="H55" i="9"/>
  <c r="F55" i="9"/>
  <c r="J54" i="9"/>
  <c r="H54" i="9"/>
  <c r="F54" i="9"/>
  <c r="J53" i="9"/>
  <c r="H53" i="9"/>
  <c r="F53" i="9"/>
  <c r="J52" i="9"/>
  <c r="H52" i="9"/>
  <c r="F52" i="9"/>
  <c r="J51" i="9"/>
  <c r="H51" i="9"/>
  <c r="F51" i="9"/>
  <c r="J50" i="9"/>
  <c r="H50" i="9"/>
  <c r="F50" i="9"/>
  <c r="J49" i="9"/>
  <c r="H49" i="9"/>
  <c r="F49" i="9"/>
  <c r="J48" i="9"/>
  <c r="H48" i="9"/>
  <c r="F48" i="9"/>
  <c r="J47" i="9"/>
  <c r="H47" i="9"/>
  <c r="F47" i="9"/>
  <c r="J46" i="9"/>
  <c r="H46" i="9"/>
  <c r="F46" i="9"/>
  <c r="J45" i="9"/>
  <c r="H45" i="9"/>
  <c r="F45" i="9"/>
  <c r="J44" i="9"/>
  <c r="H44" i="9"/>
  <c r="F44" i="9"/>
  <c r="J43" i="9"/>
  <c r="H43" i="9"/>
  <c r="F43" i="9"/>
  <c r="J42" i="9"/>
  <c r="H42" i="9"/>
  <c r="F42" i="9"/>
  <c r="J41" i="9"/>
  <c r="H41" i="9"/>
  <c r="F41" i="9"/>
  <c r="J40" i="9"/>
  <c r="H40" i="9"/>
  <c r="F40" i="9"/>
  <c r="J39" i="9"/>
  <c r="H39" i="9"/>
  <c r="F39" i="9"/>
  <c r="J38" i="9"/>
  <c r="H38" i="9"/>
  <c r="F38" i="9"/>
  <c r="J37" i="9"/>
  <c r="H37" i="9"/>
  <c r="F37" i="9"/>
  <c r="J36" i="9"/>
  <c r="H36" i="9"/>
  <c r="F36" i="9"/>
  <c r="J35" i="9"/>
  <c r="H35" i="9"/>
  <c r="F35" i="9"/>
  <c r="J34" i="9"/>
  <c r="H34" i="9"/>
  <c r="F34" i="9"/>
  <c r="J33" i="9"/>
  <c r="H33" i="9"/>
  <c r="F33" i="9"/>
  <c r="J32" i="9"/>
  <c r="H32" i="9"/>
  <c r="F32" i="9"/>
  <c r="J31" i="9"/>
  <c r="H31" i="9"/>
  <c r="F31" i="9"/>
  <c r="J30" i="9"/>
  <c r="H30" i="9"/>
  <c r="F30" i="9"/>
  <c r="J29" i="9"/>
  <c r="H29" i="9"/>
  <c r="F29" i="9"/>
  <c r="J28" i="9"/>
  <c r="H28" i="9"/>
  <c r="F28" i="9"/>
  <c r="J27" i="9"/>
  <c r="H27" i="9"/>
  <c r="F27" i="9"/>
  <c r="J26" i="9"/>
  <c r="H26" i="9"/>
  <c r="F26" i="9"/>
  <c r="J25" i="9"/>
  <c r="H25" i="9"/>
  <c r="F25" i="9"/>
  <c r="J24" i="9"/>
  <c r="H24" i="9"/>
  <c r="F24" i="9"/>
  <c r="J23" i="9"/>
  <c r="H23" i="9"/>
  <c r="F23" i="9"/>
  <c r="J22" i="9"/>
  <c r="H22" i="9"/>
  <c r="F22" i="9"/>
  <c r="J21" i="9"/>
  <c r="H21" i="9"/>
  <c r="F21" i="9"/>
  <c r="J20" i="9"/>
  <c r="H20" i="9"/>
  <c r="F20" i="9"/>
  <c r="J19" i="9"/>
  <c r="H19" i="9"/>
  <c r="F19" i="9"/>
  <c r="J18" i="9"/>
  <c r="H18" i="9"/>
  <c r="F18" i="9"/>
  <c r="J17" i="9"/>
  <c r="H17" i="9"/>
  <c r="F17" i="9"/>
  <c r="J16" i="9"/>
  <c r="H16" i="9"/>
  <c r="F16" i="9"/>
  <c r="J15" i="9"/>
  <c r="H15" i="9"/>
  <c r="F15" i="9"/>
  <c r="J14" i="9"/>
  <c r="H14" i="9"/>
  <c r="F14" i="9"/>
  <c r="J13" i="9"/>
  <c r="H13" i="9"/>
  <c r="F13" i="9"/>
  <c r="J12" i="9"/>
  <c r="H12" i="9"/>
  <c r="F12" i="9"/>
  <c r="J11" i="9"/>
  <c r="H11" i="9"/>
  <c r="F11" i="9"/>
  <c r="J10" i="9"/>
  <c r="H10" i="9"/>
  <c r="F10" i="9"/>
  <c r="J9" i="9"/>
  <c r="H9" i="9"/>
  <c r="F9" i="9"/>
  <c r="J8" i="9"/>
  <c r="H8" i="9"/>
  <c r="F8" i="9"/>
  <c r="J55" i="10"/>
  <c r="H55" i="10"/>
  <c r="F55" i="10"/>
  <c r="J54" i="10"/>
  <c r="H54" i="10"/>
  <c r="F54" i="10"/>
  <c r="J53" i="10"/>
  <c r="H53" i="10"/>
  <c r="F53" i="10"/>
  <c r="J52" i="10"/>
  <c r="H52" i="10"/>
  <c r="F52" i="10"/>
  <c r="J51" i="10"/>
  <c r="H51" i="10"/>
  <c r="F51" i="10"/>
  <c r="J50" i="10"/>
  <c r="H50" i="10"/>
  <c r="F50" i="10"/>
  <c r="J49" i="10"/>
  <c r="H49" i="10"/>
  <c r="F49" i="10"/>
  <c r="J48" i="10"/>
  <c r="H48" i="10"/>
  <c r="F48" i="10"/>
  <c r="J47" i="10"/>
  <c r="H47" i="10"/>
  <c r="F47" i="10"/>
  <c r="J46" i="10"/>
  <c r="H46" i="10"/>
  <c r="F46" i="10"/>
  <c r="J45" i="10"/>
  <c r="H45" i="10"/>
  <c r="F45" i="10"/>
  <c r="J44" i="10"/>
  <c r="H44" i="10"/>
  <c r="F44" i="10"/>
  <c r="J43" i="10"/>
  <c r="H43" i="10"/>
  <c r="F43" i="10"/>
  <c r="J42" i="10"/>
  <c r="H42" i="10"/>
  <c r="F42" i="10"/>
  <c r="J41" i="10"/>
  <c r="H41" i="10"/>
  <c r="F41" i="10"/>
  <c r="J40" i="10"/>
  <c r="H40" i="10"/>
  <c r="F40" i="10"/>
  <c r="J39" i="10"/>
  <c r="H39" i="10"/>
  <c r="F39" i="10"/>
  <c r="J38" i="10"/>
  <c r="H38" i="10"/>
  <c r="F38" i="10"/>
  <c r="J37" i="10"/>
  <c r="H37" i="10"/>
  <c r="F37" i="10"/>
  <c r="J36" i="10"/>
  <c r="H36" i="10"/>
  <c r="F36" i="10"/>
  <c r="J35" i="10"/>
  <c r="H35" i="10"/>
  <c r="F35" i="10"/>
  <c r="J34" i="10"/>
  <c r="H34" i="10"/>
  <c r="F34" i="10"/>
  <c r="J33" i="10"/>
  <c r="H33" i="10"/>
  <c r="F33" i="10"/>
  <c r="J32" i="10"/>
  <c r="H32" i="10"/>
  <c r="F32" i="10"/>
  <c r="J31" i="10"/>
  <c r="H31" i="10"/>
  <c r="F31" i="10"/>
  <c r="J30" i="10"/>
  <c r="H30" i="10"/>
  <c r="F30" i="10"/>
  <c r="J29" i="10"/>
  <c r="H29" i="10"/>
  <c r="F29" i="10"/>
  <c r="J28" i="10"/>
  <c r="H28" i="10"/>
  <c r="F28" i="10"/>
  <c r="J27" i="10"/>
  <c r="H27" i="10"/>
  <c r="F27" i="10"/>
  <c r="J26" i="10"/>
  <c r="H26" i="10"/>
  <c r="F26" i="10"/>
  <c r="J25" i="10"/>
  <c r="H25" i="10"/>
  <c r="F25" i="10"/>
  <c r="J24" i="10"/>
  <c r="H24" i="10"/>
  <c r="F24" i="10"/>
  <c r="J23" i="10"/>
  <c r="H23" i="10"/>
  <c r="F23" i="10"/>
  <c r="J22" i="10"/>
  <c r="H22" i="10"/>
  <c r="F22" i="10"/>
  <c r="J21" i="10"/>
  <c r="H21" i="10"/>
  <c r="F21" i="10"/>
  <c r="J20" i="10"/>
  <c r="H20" i="10"/>
  <c r="F20" i="10"/>
  <c r="J19" i="10"/>
  <c r="H19" i="10"/>
  <c r="F19" i="10"/>
  <c r="J18" i="10"/>
  <c r="H18" i="10"/>
  <c r="F18" i="10"/>
  <c r="J17" i="10"/>
  <c r="H17" i="10"/>
  <c r="F17" i="10"/>
  <c r="J16" i="10"/>
  <c r="H16" i="10"/>
  <c r="F16" i="10"/>
  <c r="J15" i="10"/>
  <c r="H15" i="10"/>
  <c r="F15" i="10"/>
  <c r="J14" i="10"/>
  <c r="H14" i="10"/>
  <c r="F14" i="10"/>
  <c r="J13" i="10"/>
  <c r="H13" i="10"/>
  <c r="F13" i="10"/>
  <c r="J12" i="10"/>
  <c r="H12" i="10"/>
  <c r="F12" i="10"/>
  <c r="J11" i="10"/>
  <c r="H11" i="10"/>
  <c r="F11" i="10"/>
  <c r="J10" i="10"/>
  <c r="H10" i="10"/>
  <c r="F10" i="10"/>
  <c r="J9" i="10"/>
  <c r="H9" i="10"/>
  <c r="F9" i="10"/>
  <c r="J8" i="10"/>
  <c r="H8" i="10"/>
  <c r="F8" i="10"/>
  <c r="J55" i="11"/>
  <c r="H55" i="11"/>
  <c r="F55" i="11"/>
  <c r="J54" i="11"/>
  <c r="H54" i="11"/>
  <c r="F54" i="11"/>
  <c r="J53" i="11"/>
  <c r="H53" i="11"/>
  <c r="F53" i="11"/>
  <c r="J52" i="11"/>
  <c r="H52" i="11"/>
  <c r="F52" i="11"/>
  <c r="J51" i="11"/>
  <c r="H51" i="11"/>
  <c r="F51" i="11"/>
  <c r="J50" i="11"/>
  <c r="H50" i="11"/>
  <c r="F50" i="11"/>
  <c r="J49" i="11"/>
  <c r="H49" i="11"/>
  <c r="F49" i="11"/>
  <c r="J48" i="11"/>
  <c r="H48" i="11"/>
  <c r="F48" i="11"/>
  <c r="J47" i="11"/>
  <c r="H47" i="11"/>
  <c r="F47" i="11"/>
  <c r="J46" i="11"/>
  <c r="H46" i="11"/>
  <c r="F46" i="11"/>
  <c r="J45" i="11"/>
  <c r="H45" i="11"/>
  <c r="F45" i="11"/>
  <c r="J44" i="11"/>
  <c r="H44" i="11"/>
  <c r="F44" i="11"/>
  <c r="J43" i="11"/>
  <c r="H43" i="11"/>
  <c r="F43" i="11"/>
  <c r="J42" i="11"/>
  <c r="H42" i="11"/>
  <c r="F42" i="11"/>
  <c r="J41" i="11"/>
  <c r="H41" i="11"/>
  <c r="F41" i="11"/>
  <c r="J40" i="11"/>
  <c r="H40" i="11"/>
  <c r="F40" i="11"/>
  <c r="J39" i="11"/>
  <c r="H39" i="11"/>
  <c r="F39" i="11"/>
  <c r="J38" i="11"/>
  <c r="H38" i="11"/>
  <c r="F38" i="11"/>
  <c r="J37" i="11"/>
  <c r="H37" i="11"/>
  <c r="F37" i="11"/>
  <c r="J36" i="11"/>
  <c r="H36" i="11"/>
  <c r="F36" i="11"/>
  <c r="J35" i="11"/>
  <c r="H35" i="11"/>
  <c r="F35" i="11"/>
  <c r="J34" i="11"/>
  <c r="H34" i="11"/>
  <c r="F34" i="11"/>
  <c r="J33" i="11"/>
  <c r="H33" i="11"/>
  <c r="F33" i="11"/>
  <c r="J32" i="11"/>
  <c r="H32" i="11"/>
  <c r="F32" i="11"/>
  <c r="J31" i="11"/>
  <c r="H31" i="11"/>
  <c r="F31" i="11"/>
  <c r="J30" i="11"/>
  <c r="H30" i="11"/>
  <c r="F30" i="11"/>
  <c r="J29" i="11"/>
  <c r="H29" i="11"/>
  <c r="F29" i="11"/>
  <c r="J28" i="11"/>
  <c r="H28" i="11"/>
  <c r="F28" i="11"/>
  <c r="J27" i="11"/>
  <c r="H27" i="11"/>
  <c r="F27" i="11"/>
  <c r="J26" i="11"/>
  <c r="H26" i="11"/>
  <c r="F26" i="11"/>
  <c r="J25" i="11"/>
  <c r="H25" i="11"/>
  <c r="F25" i="11"/>
  <c r="J24" i="11"/>
  <c r="H24" i="11"/>
  <c r="F24" i="11"/>
  <c r="J23" i="11"/>
  <c r="H23" i="11"/>
  <c r="F23" i="11"/>
  <c r="J22" i="11"/>
  <c r="H22" i="11"/>
  <c r="F22" i="11"/>
  <c r="J21" i="11"/>
  <c r="H21" i="11"/>
  <c r="F21" i="11"/>
  <c r="J20" i="11"/>
  <c r="H20" i="11"/>
  <c r="F20" i="11"/>
  <c r="J19" i="11"/>
  <c r="H19" i="11"/>
  <c r="F19" i="11"/>
  <c r="J18" i="11"/>
  <c r="H18" i="11"/>
  <c r="F18" i="11"/>
  <c r="J17" i="11"/>
  <c r="H17" i="11"/>
  <c r="F17" i="11"/>
  <c r="J16" i="11"/>
  <c r="H16" i="11"/>
  <c r="F16" i="11"/>
  <c r="J15" i="11"/>
  <c r="H15" i="11"/>
  <c r="F15" i="11"/>
  <c r="J14" i="11"/>
  <c r="H14" i="11"/>
  <c r="F14" i="11"/>
  <c r="J13" i="11"/>
  <c r="H13" i="11"/>
  <c r="F13" i="11"/>
  <c r="J12" i="11"/>
  <c r="H12" i="11"/>
  <c r="F12" i="11"/>
  <c r="J11" i="11"/>
  <c r="H11" i="11"/>
  <c r="F11" i="11"/>
  <c r="J10" i="11"/>
  <c r="H10" i="11"/>
  <c r="F10" i="11"/>
  <c r="J9" i="11"/>
  <c r="H9" i="11"/>
  <c r="F9" i="11"/>
  <c r="J8" i="11"/>
  <c r="H8" i="11"/>
  <c r="F8" i="11"/>
  <c r="J55" i="12"/>
  <c r="H55" i="12"/>
  <c r="F55" i="12"/>
  <c r="J54" i="12"/>
  <c r="H54" i="12"/>
  <c r="F54" i="12"/>
  <c r="J53" i="12"/>
  <c r="H53" i="12"/>
  <c r="F53" i="12"/>
  <c r="J52" i="12"/>
  <c r="H52" i="12"/>
  <c r="F52" i="12"/>
  <c r="J51" i="12"/>
  <c r="H51" i="12"/>
  <c r="F51" i="12"/>
  <c r="J50" i="12"/>
  <c r="H50" i="12"/>
  <c r="F50" i="12"/>
  <c r="J49" i="12"/>
  <c r="H49" i="12"/>
  <c r="F49" i="12"/>
  <c r="J48" i="12"/>
  <c r="H48" i="12"/>
  <c r="F48" i="12"/>
  <c r="J47" i="12"/>
  <c r="H47" i="12"/>
  <c r="F47" i="12"/>
  <c r="J46" i="12"/>
  <c r="H46" i="12"/>
  <c r="F46" i="12"/>
  <c r="J45" i="12"/>
  <c r="H45" i="12"/>
  <c r="F45" i="12"/>
  <c r="J44" i="12"/>
  <c r="H44" i="12"/>
  <c r="F44" i="12"/>
  <c r="J43" i="12"/>
  <c r="H43" i="12"/>
  <c r="F43" i="12"/>
  <c r="J42" i="12"/>
  <c r="H42" i="12"/>
  <c r="F42" i="12"/>
  <c r="J41" i="12"/>
  <c r="H41" i="12"/>
  <c r="F41" i="12"/>
  <c r="J40" i="12"/>
  <c r="H40" i="12"/>
  <c r="F40" i="12"/>
  <c r="J39" i="12"/>
  <c r="H39" i="12"/>
  <c r="F39" i="12"/>
  <c r="J38" i="12"/>
  <c r="H38" i="12"/>
  <c r="F38" i="12"/>
  <c r="J37" i="12"/>
  <c r="H37" i="12"/>
  <c r="F37" i="12"/>
  <c r="J36" i="12"/>
  <c r="H36" i="12"/>
  <c r="F36" i="12"/>
  <c r="J35" i="12"/>
  <c r="H35" i="12"/>
  <c r="F35" i="12"/>
  <c r="J34" i="12"/>
  <c r="H34" i="12"/>
  <c r="F34" i="12"/>
  <c r="J33" i="12"/>
  <c r="H33" i="12"/>
  <c r="F33" i="12"/>
  <c r="J32" i="12"/>
  <c r="H32" i="12"/>
  <c r="F32" i="12"/>
  <c r="J31" i="12"/>
  <c r="H31" i="12"/>
  <c r="F31" i="12"/>
  <c r="J30" i="12"/>
  <c r="H30" i="12"/>
  <c r="F30" i="12"/>
  <c r="J29" i="12"/>
  <c r="H29" i="12"/>
  <c r="F29" i="12"/>
  <c r="J28" i="12"/>
  <c r="H28" i="12"/>
  <c r="F28" i="12"/>
  <c r="J27" i="12"/>
  <c r="H27" i="12"/>
  <c r="F27" i="12"/>
  <c r="J26" i="12"/>
  <c r="H26" i="12"/>
  <c r="F26" i="12"/>
  <c r="J25" i="12"/>
  <c r="H25" i="12"/>
  <c r="F25" i="12"/>
  <c r="J24" i="12"/>
  <c r="H24" i="12"/>
  <c r="F24" i="12"/>
  <c r="J23" i="12"/>
  <c r="H23" i="12"/>
  <c r="F23" i="12"/>
  <c r="J22" i="12"/>
  <c r="H22" i="12"/>
  <c r="F22" i="12"/>
  <c r="J21" i="12"/>
  <c r="H21" i="12"/>
  <c r="F21" i="12"/>
  <c r="J20" i="12"/>
  <c r="H20" i="12"/>
  <c r="F20" i="12"/>
  <c r="J19" i="12"/>
  <c r="H19" i="12"/>
  <c r="F19" i="12"/>
  <c r="J18" i="12"/>
  <c r="H18" i="12"/>
  <c r="F18" i="12"/>
  <c r="J17" i="12"/>
  <c r="H17" i="12"/>
  <c r="F17" i="12"/>
  <c r="J16" i="12"/>
  <c r="H16" i="12"/>
  <c r="F16" i="12"/>
  <c r="J15" i="12"/>
  <c r="H15" i="12"/>
  <c r="F15" i="12"/>
  <c r="J14" i="12"/>
  <c r="H14" i="12"/>
  <c r="F14" i="12"/>
  <c r="J13" i="12"/>
  <c r="H13" i="12"/>
  <c r="F13" i="12"/>
  <c r="J12" i="12"/>
  <c r="H12" i="12"/>
  <c r="F12" i="12"/>
  <c r="J11" i="12"/>
  <c r="H11" i="12"/>
  <c r="F11" i="12"/>
  <c r="J10" i="12"/>
  <c r="H10" i="12"/>
  <c r="F10" i="12"/>
  <c r="J9" i="12"/>
  <c r="H9" i="12"/>
  <c r="F9" i="12"/>
  <c r="J8" i="12"/>
  <c r="H8" i="12"/>
  <c r="F8" i="12"/>
  <c r="J55" i="13"/>
  <c r="H55" i="13"/>
  <c r="F55" i="13"/>
  <c r="J54" i="13"/>
  <c r="H54" i="13"/>
  <c r="F54" i="13"/>
  <c r="J53" i="13"/>
  <c r="H53" i="13"/>
  <c r="F53" i="13"/>
  <c r="J52" i="13"/>
  <c r="H52" i="13"/>
  <c r="F52" i="13"/>
  <c r="J51" i="13"/>
  <c r="H51" i="13"/>
  <c r="F51" i="13"/>
  <c r="J50" i="13"/>
  <c r="H50" i="13"/>
  <c r="F50" i="13"/>
  <c r="J49" i="13"/>
  <c r="H49" i="13"/>
  <c r="F49" i="13"/>
  <c r="J48" i="13"/>
  <c r="H48" i="13"/>
  <c r="F48" i="13"/>
  <c r="J47" i="13"/>
  <c r="H47" i="13"/>
  <c r="F47" i="13"/>
  <c r="J46" i="13"/>
  <c r="H46" i="13"/>
  <c r="F46" i="13"/>
  <c r="J45" i="13"/>
  <c r="H45" i="13"/>
  <c r="F45" i="13"/>
  <c r="J44" i="13"/>
  <c r="H44" i="13"/>
  <c r="F44" i="13"/>
  <c r="J43" i="13"/>
  <c r="H43" i="13"/>
  <c r="F43" i="13"/>
  <c r="J42" i="13"/>
  <c r="H42" i="13"/>
  <c r="F42" i="13"/>
  <c r="J41" i="13"/>
  <c r="H41" i="13"/>
  <c r="F41" i="13"/>
  <c r="J40" i="13"/>
  <c r="H40" i="13"/>
  <c r="F40" i="13"/>
  <c r="J39" i="13"/>
  <c r="H39" i="13"/>
  <c r="F39" i="13"/>
  <c r="J38" i="13"/>
  <c r="H38" i="13"/>
  <c r="F38" i="13"/>
  <c r="J37" i="13"/>
  <c r="H37" i="13"/>
  <c r="F37" i="13"/>
  <c r="J36" i="13"/>
  <c r="H36" i="13"/>
  <c r="F36" i="13"/>
  <c r="J35" i="13"/>
  <c r="H35" i="13"/>
  <c r="F35" i="13"/>
  <c r="J34" i="13"/>
  <c r="H34" i="13"/>
  <c r="F34" i="13"/>
  <c r="J33" i="13"/>
  <c r="H33" i="13"/>
  <c r="F33" i="13"/>
  <c r="J32" i="13"/>
  <c r="H32" i="13"/>
  <c r="F32" i="13"/>
  <c r="J31" i="13"/>
  <c r="H31" i="13"/>
  <c r="F31" i="13"/>
  <c r="J30" i="13"/>
  <c r="H30" i="13"/>
  <c r="F30" i="13"/>
  <c r="J29" i="13"/>
  <c r="H29" i="13"/>
  <c r="F29" i="13"/>
  <c r="J28" i="13"/>
  <c r="H28" i="13"/>
  <c r="F28" i="13"/>
  <c r="J27" i="13"/>
  <c r="H27" i="13"/>
  <c r="F27" i="13"/>
  <c r="J26" i="13"/>
  <c r="H26" i="13"/>
  <c r="F26" i="13"/>
  <c r="J25" i="13"/>
  <c r="H25" i="13"/>
  <c r="F25" i="13"/>
  <c r="J24" i="13"/>
  <c r="H24" i="13"/>
  <c r="F24" i="13"/>
  <c r="J23" i="13"/>
  <c r="H23" i="13"/>
  <c r="F23" i="13"/>
  <c r="J22" i="13"/>
  <c r="H22" i="13"/>
  <c r="F22" i="13"/>
  <c r="J21" i="13"/>
  <c r="H21" i="13"/>
  <c r="F21" i="13"/>
  <c r="J20" i="13"/>
  <c r="H20" i="13"/>
  <c r="F20" i="13"/>
  <c r="J19" i="13"/>
  <c r="H19" i="13"/>
  <c r="F19" i="13"/>
  <c r="J18" i="13"/>
  <c r="H18" i="13"/>
  <c r="F18" i="13"/>
  <c r="J17" i="13"/>
  <c r="H17" i="13"/>
  <c r="F17" i="13"/>
  <c r="J16" i="13"/>
  <c r="H16" i="13"/>
  <c r="F16" i="13"/>
  <c r="J15" i="13"/>
  <c r="H15" i="13"/>
  <c r="F15" i="13"/>
  <c r="J14" i="13"/>
  <c r="H14" i="13"/>
  <c r="F14" i="13"/>
  <c r="J13" i="13"/>
  <c r="H13" i="13"/>
  <c r="F13" i="13"/>
  <c r="J12" i="13"/>
  <c r="H12" i="13"/>
  <c r="F12" i="13"/>
  <c r="J11" i="13"/>
  <c r="H11" i="13"/>
  <c r="F11" i="13"/>
  <c r="J10" i="13"/>
  <c r="H10" i="13"/>
  <c r="F10" i="13"/>
  <c r="J9" i="13"/>
  <c r="H9" i="13"/>
  <c r="F9" i="13"/>
  <c r="J8" i="13"/>
  <c r="H8" i="13"/>
  <c r="F8" i="13"/>
  <c r="J55" i="14"/>
  <c r="H55" i="14"/>
  <c r="F55" i="14"/>
  <c r="J54" i="14"/>
  <c r="H54" i="14"/>
  <c r="F54" i="14"/>
  <c r="J53" i="14"/>
  <c r="H53" i="14"/>
  <c r="F53" i="14"/>
  <c r="J52" i="14"/>
  <c r="H52" i="14"/>
  <c r="F52" i="14"/>
  <c r="J51" i="14"/>
  <c r="H51" i="14"/>
  <c r="F51" i="14"/>
  <c r="J50" i="14"/>
  <c r="H50" i="14"/>
  <c r="F50" i="14"/>
  <c r="J49" i="14"/>
  <c r="H49" i="14"/>
  <c r="F49" i="14"/>
  <c r="J48" i="14"/>
  <c r="H48" i="14"/>
  <c r="F48" i="14"/>
  <c r="J47" i="14"/>
  <c r="H47" i="14"/>
  <c r="F47" i="14"/>
  <c r="J46" i="14"/>
  <c r="H46" i="14"/>
  <c r="F46" i="14"/>
  <c r="J45" i="14"/>
  <c r="H45" i="14"/>
  <c r="F45" i="14"/>
  <c r="J44" i="14"/>
  <c r="H44" i="14"/>
  <c r="F44" i="14"/>
  <c r="J43" i="14"/>
  <c r="H43" i="14"/>
  <c r="F43" i="14"/>
  <c r="J42" i="14"/>
  <c r="H42" i="14"/>
  <c r="F42" i="14"/>
  <c r="J41" i="14"/>
  <c r="H41" i="14"/>
  <c r="F41" i="14"/>
  <c r="J40" i="14"/>
  <c r="H40" i="14"/>
  <c r="F40" i="14"/>
  <c r="J39" i="14"/>
  <c r="H39" i="14"/>
  <c r="F39" i="14"/>
  <c r="J38" i="14"/>
  <c r="H38" i="14"/>
  <c r="F38" i="14"/>
  <c r="J37" i="14"/>
  <c r="H37" i="14"/>
  <c r="F37" i="14"/>
  <c r="J36" i="14"/>
  <c r="H36" i="14"/>
  <c r="F36" i="14"/>
  <c r="J35" i="14"/>
  <c r="H35" i="14"/>
  <c r="F35" i="14"/>
  <c r="J34" i="14"/>
  <c r="H34" i="14"/>
  <c r="F34" i="14"/>
  <c r="J33" i="14"/>
  <c r="H33" i="14"/>
  <c r="F33" i="14"/>
  <c r="J32" i="14"/>
  <c r="H32" i="14"/>
  <c r="F32" i="14"/>
  <c r="J31" i="14"/>
  <c r="H31" i="14"/>
  <c r="F31" i="14"/>
  <c r="J30" i="14"/>
  <c r="H30" i="14"/>
  <c r="F30" i="14"/>
  <c r="J29" i="14"/>
  <c r="H29" i="14"/>
  <c r="F29" i="14"/>
  <c r="J28" i="14"/>
  <c r="H28" i="14"/>
  <c r="F28" i="14"/>
  <c r="J27" i="14"/>
  <c r="H27" i="14"/>
  <c r="F27" i="14"/>
  <c r="J26" i="14"/>
  <c r="H26" i="14"/>
  <c r="F26" i="14"/>
  <c r="J25" i="14"/>
  <c r="H25" i="14"/>
  <c r="F25" i="14"/>
  <c r="J24" i="14"/>
  <c r="H24" i="14"/>
  <c r="F24" i="14"/>
  <c r="J23" i="14"/>
  <c r="H23" i="14"/>
  <c r="F23" i="14"/>
  <c r="J22" i="14"/>
  <c r="H22" i="14"/>
  <c r="F22" i="14"/>
  <c r="J21" i="14"/>
  <c r="H21" i="14"/>
  <c r="F21" i="14"/>
  <c r="J20" i="14"/>
  <c r="H20" i="14"/>
  <c r="F20" i="14"/>
  <c r="J19" i="14"/>
  <c r="H19" i="14"/>
  <c r="F19" i="14"/>
  <c r="J18" i="14"/>
  <c r="H18" i="14"/>
  <c r="F18" i="14"/>
  <c r="J17" i="14"/>
  <c r="H17" i="14"/>
  <c r="F17" i="14"/>
  <c r="J16" i="14"/>
  <c r="H16" i="14"/>
  <c r="F16" i="14"/>
  <c r="J15" i="14"/>
  <c r="H15" i="14"/>
  <c r="F15" i="14"/>
  <c r="J14" i="14"/>
  <c r="H14" i="14"/>
  <c r="F14" i="14"/>
  <c r="J13" i="14"/>
  <c r="H13" i="14"/>
  <c r="F13" i="14"/>
  <c r="J12" i="14"/>
  <c r="H12" i="14"/>
  <c r="F12" i="14"/>
  <c r="J11" i="14"/>
  <c r="H11" i="14"/>
  <c r="F11" i="14"/>
  <c r="J10" i="14"/>
  <c r="H10" i="14"/>
  <c r="F10" i="14"/>
  <c r="J9" i="14"/>
  <c r="H9" i="14"/>
  <c r="F9" i="14"/>
  <c r="J8" i="14"/>
  <c r="H8" i="14"/>
  <c r="F8" i="14"/>
  <c r="J55" i="15"/>
  <c r="H55" i="15"/>
  <c r="F55" i="15"/>
  <c r="J54" i="15"/>
  <c r="H54" i="15"/>
  <c r="F54" i="15"/>
  <c r="J53" i="15"/>
  <c r="H53" i="15"/>
  <c r="F53" i="15"/>
  <c r="J52" i="15"/>
  <c r="H52" i="15"/>
  <c r="F52" i="15"/>
  <c r="J51" i="15"/>
  <c r="H51" i="15"/>
  <c r="F51" i="15"/>
  <c r="J50" i="15"/>
  <c r="H50" i="15"/>
  <c r="F50" i="15"/>
  <c r="J49" i="15"/>
  <c r="H49" i="15"/>
  <c r="F49" i="15"/>
  <c r="J48" i="15"/>
  <c r="H48" i="15"/>
  <c r="F48" i="15"/>
  <c r="J47" i="15"/>
  <c r="H47" i="15"/>
  <c r="F47" i="15"/>
  <c r="J46" i="15"/>
  <c r="H46" i="15"/>
  <c r="F46" i="15"/>
  <c r="J45" i="15"/>
  <c r="H45" i="15"/>
  <c r="F45" i="15"/>
  <c r="J44" i="15"/>
  <c r="H44" i="15"/>
  <c r="F44" i="15"/>
  <c r="J43" i="15"/>
  <c r="H43" i="15"/>
  <c r="F43" i="15"/>
  <c r="J42" i="15"/>
  <c r="H42" i="15"/>
  <c r="F42" i="15"/>
  <c r="J41" i="15"/>
  <c r="H41" i="15"/>
  <c r="F41" i="15"/>
  <c r="J40" i="15"/>
  <c r="H40" i="15"/>
  <c r="F40" i="15"/>
  <c r="J39" i="15"/>
  <c r="H39" i="15"/>
  <c r="F39" i="15"/>
  <c r="J38" i="15"/>
  <c r="H38" i="15"/>
  <c r="F38" i="15"/>
  <c r="J37" i="15"/>
  <c r="H37" i="15"/>
  <c r="F37" i="15"/>
  <c r="J36" i="15"/>
  <c r="H36" i="15"/>
  <c r="F36" i="15"/>
  <c r="J35" i="15"/>
  <c r="H35" i="15"/>
  <c r="F35" i="15"/>
  <c r="J34" i="15"/>
  <c r="H34" i="15"/>
  <c r="F34" i="15"/>
  <c r="J33" i="15"/>
  <c r="H33" i="15"/>
  <c r="F33" i="15"/>
  <c r="J32" i="15"/>
  <c r="H32" i="15"/>
  <c r="F32" i="15"/>
  <c r="J31" i="15"/>
  <c r="H31" i="15"/>
  <c r="F31" i="15"/>
  <c r="J30" i="15"/>
  <c r="H30" i="15"/>
  <c r="F30" i="15"/>
  <c r="J29" i="15"/>
  <c r="H29" i="15"/>
  <c r="F29" i="15"/>
  <c r="J28" i="15"/>
  <c r="H28" i="15"/>
  <c r="F28" i="15"/>
  <c r="J27" i="15"/>
  <c r="H27" i="15"/>
  <c r="F27" i="15"/>
  <c r="J26" i="15"/>
  <c r="H26" i="15"/>
  <c r="F26" i="15"/>
  <c r="J25" i="15"/>
  <c r="H25" i="15"/>
  <c r="F25" i="15"/>
  <c r="J24" i="15"/>
  <c r="H24" i="15"/>
  <c r="F24" i="15"/>
  <c r="J23" i="15"/>
  <c r="H23" i="15"/>
  <c r="F23" i="15"/>
  <c r="J22" i="15"/>
  <c r="H22" i="15"/>
  <c r="F22" i="15"/>
  <c r="J21" i="15"/>
  <c r="H21" i="15"/>
  <c r="F21" i="15"/>
  <c r="J20" i="15"/>
  <c r="H20" i="15"/>
  <c r="F20" i="15"/>
  <c r="J19" i="15"/>
  <c r="H19" i="15"/>
  <c r="F19" i="15"/>
  <c r="J18" i="15"/>
  <c r="H18" i="15"/>
  <c r="F18" i="15"/>
  <c r="J17" i="15"/>
  <c r="H17" i="15"/>
  <c r="F17" i="15"/>
  <c r="J16" i="15"/>
  <c r="H16" i="15"/>
  <c r="F16" i="15"/>
  <c r="J15" i="15"/>
  <c r="H15" i="15"/>
  <c r="F15" i="15"/>
  <c r="J14" i="15"/>
  <c r="H14" i="15"/>
  <c r="F14" i="15"/>
  <c r="J13" i="15"/>
  <c r="H13" i="15"/>
  <c r="F13" i="15"/>
  <c r="J12" i="15"/>
  <c r="H12" i="15"/>
  <c r="F12" i="15"/>
  <c r="J11" i="15"/>
  <c r="H11" i="15"/>
  <c r="F11" i="15"/>
  <c r="J10" i="15"/>
  <c r="H10" i="15"/>
  <c r="F10" i="15"/>
  <c r="J9" i="15"/>
  <c r="H9" i="15"/>
  <c r="F9" i="15"/>
  <c r="J8" i="15"/>
  <c r="H8" i="15"/>
  <c r="F8" i="15"/>
  <c r="J55" i="16"/>
  <c r="H55" i="16"/>
  <c r="F55" i="16"/>
  <c r="J54" i="16"/>
  <c r="H54" i="16"/>
  <c r="F54" i="16"/>
  <c r="J53" i="16"/>
  <c r="H53" i="16"/>
  <c r="F53" i="16"/>
  <c r="J52" i="16"/>
  <c r="H52" i="16"/>
  <c r="F52" i="16"/>
  <c r="J51" i="16"/>
  <c r="H51" i="16"/>
  <c r="F51" i="16"/>
  <c r="J50" i="16"/>
  <c r="H50" i="16"/>
  <c r="F50" i="16"/>
  <c r="J49" i="16"/>
  <c r="H49" i="16"/>
  <c r="F49" i="16"/>
  <c r="J48" i="16"/>
  <c r="H48" i="16"/>
  <c r="F48" i="16"/>
  <c r="J47" i="16"/>
  <c r="H47" i="16"/>
  <c r="F47" i="16"/>
  <c r="J46" i="16"/>
  <c r="H46" i="16"/>
  <c r="F46" i="16"/>
  <c r="J45" i="16"/>
  <c r="H45" i="16"/>
  <c r="F45" i="16"/>
  <c r="J44" i="16"/>
  <c r="H44" i="16"/>
  <c r="F44" i="16"/>
  <c r="J43" i="16"/>
  <c r="H43" i="16"/>
  <c r="F43" i="16"/>
  <c r="J42" i="16"/>
  <c r="H42" i="16"/>
  <c r="F42" i="16"/>
  <c r="J41" i="16"/>
  <c r="H41" i="16"/>
  <c r="F41" i="16"/>
  <c r="J40" i="16"/>
  <c r="H40" i="16"/>
  <c r="F40" i="16"/>
  <c r="J39" i="16"/>
  <c r="H39" i="16"/>
  <c r="F39" i="16"/>
  <c r="J38" i="16"/>
  <c r="H38" i="16"/>
  <c r="F38" i="16"/>
  <c r="J37" i="16"/>
  <c r="H37" i="16"/>
  <c r="F37" i="16"/>
  <c r="J36" i="16"/>
  <c r="H36" i="16"/>
  <c r="F36" i="16"/>
  <c r="J35" i="16"/>
  <c r="H35" i="16"/>
  <c r="F35" i="16"/>
  <c r="J34" i="16"/>
  <c r="H34" i="16"/>
  <c r="F34" i="16"/>
  <c r="J33" i="16"/>
  <c r="H33" i="16"/>
  <c r="F33" i="16"/>
  <c r="J32" i="16"/>
  <c r="H32" i="16"/>
  <c r="F32" i="16"/>
  <c r="J31" i="16"/>
  <c r="H31" i="16"/>
  <c r="F31" i="16"/>
  <c r="J30" i="16"/>
  <c r="H30" i="16"/>
  <c r="F30" i="16"/>
  <c r="J29" i="16"/>
  <c r="H29" i="16"/>
  <c r="F29" i="16"/>
  <c r="J28" i="16"/>
  <c r="H28" i="16"/>
  <c r="F28" i="16"/>
  <c r="J27" i="16"/>
  <c r="H27" i="16"/>
  <c r="F27" i="16"/>
  <c r="J26" i="16"/>
  <c r="H26" i="16"/>
  <c r="F26" i="16"/>
  <c r="J25" i="16"/>
  <c r="H25" i="16"/>
  <c r="F25" i="16"/>
  <c r="J24" i="16"/>
  <c r="H24" i="16"/>
  <c r="F24" i="16"/>
  <c r="J23" i="16"/>
  <c r="H23" i="16"/>
  <c r="F23" i="16"/>
  <c r="J22" i="16"/>
  <c r="H22" i="16"/>
  <c r="F22" i="16"/>
  <c r="J21" i="16"/>
  <c r="H21" i="16"/>
  <c r="F21" i="16"/>
  <c r="J20" i="16"/>
  <c r="H20" i="16"/>
  <c r="F20" i="16"/>
  <c r="J19" i="16"/>
  <c r="H19" i="16"/>
  <c r="F19" i="16"/>
  <c r="J18" i="16"/>
  <c r="H18" i="16"/>
  <c r="F18" i="16"/>
  <c r="J17" i="16"/>
  <c r="H17" i="16"/>
  <c r="F17" i="16"/>
  <c r="J16" i="16"/>
  <c r="H16" i="16"/>
  <c r="F16" i="16"/>
  <c r="J15" i="16"/>
  <c r="H15" i="16"/>
  <c r="F15" i="16"/>
  <c r="J14" i="16"/>
  <c r="H14" i="16"/>
  <c r="F14" i="16"/>
  <c r="J13" i="16"/>
  <c r="H13" i="16"/>
  <c r="F13" i="16"/>
  <c r="J12" i="16"/>
  <c r="H12" i="16"/>
  <c r="F12" i="16"/>
  <c r="J11" i="16"/>
  <c r="H11" i="16"/>
  <c r="F11" i="16"/>
  <c r="J10" i="16"/>
  <c r="H10" i="16"/>
  <c r="F10" i="16"/>
  <c r="J9" i="16"/>
  <c r="H9" i="16"/>
  <c r="F9" i="16"/>
  <c r="J8" i="16"/>
  <c r="H8" i="16"/>
  <c r="F8" i="16"/>
  <c r="J55" i="17"/>
  <c r="H55" i="17"/>
  <c r="F55" i="17"/>
  <c r="J54" i="17"/>
  <c r="H54" i="17"/>
  <c r="F54" i="17"/>
  <c r="J53" i="17"/>
  <c r="H53" i="17"/>
  <c r="F53" i="17"/>
  <c r="J52" i="17"/>
  <c r="H52" i="17"/>
  <c r="F52" i="17"/>
  <c r="J51" i="17"/>
  <c r="H51" i="17"/>
  <c r="F51" i="17"/>
  <c r="J50" i="17"/>
  <c r="H50" i="17"/>
  <c r="F50" i="17"/>
  <c r="J49" i="17"/>
  <c r="H49" i="17"/>
  <c r="F49" i="17"/>
  <c r="J48" i="17"/>
  <c r="H48" i="17"/>
  <c r="F48" i="17"/>
  <c r="J47" i="17"/>
  <c r="H47" i="17"/>
  <c r="F47" i="17"/>
  <c r="J46" i="17"/>
  <c r="H46" i="17"/>
  <c r="F46" i="17"/>
  <c r="J45" i="17"/>
  <c r="H45" i="17"/>
  <c r="F45" i="17"/>
  <c r="J44" i="17"/>
  <c r="H44" i="17"/>
  <c r="F44" i="17"/>
  <c r="J43" i="17"/>
  <c r="H43" i="17"/>
  <c r="F43" i="17"/>
  <c r="J42" i="17"/>
  <c r="H42" i="17"/>
  <c r="F42" i="17"/>
  <c r="J41" i="17"/>
  <c r="H41" i="17"/>
  <c r="F41" i="17"/>
  <c r="J40" i="17"/>
  <c r="H40" i="17"/>
  <c r="F40" i="17"/>
  <c r="J39" i="17"/>
  <c r="H39" i="17"/>
  <c r="F39" i="17"/>
  <c r="J38" i="17"/>
  <c r="H38" i="17"/>
  <c r="F38" i="17"/>
  <c r="J37" i="17"/>
  <c r="H37" i="17"/>
  <c r="F37" i="17"/>
  <c r="J36" i="17"/>
  <c r="H36" i="17"/>
  <c r="F36" i="17"/>
  <c r="J35" i="17"/>
  <c r="H35" i="17"/>
  <c r="F35" i="17"/>
  <c r="J34" i="17"/>
  <c r="H34" i="17"/>
  <c r="F34" i="17"/>
  <c r="J33" i="17"/>
  <c r="H33" i="17"/>
  <c r="F33" i="17"/>
  <c r="J32" i="17"/>
  <c r="H32" i="17"/>
  <c r="F32" i="17"/>
  <c r="J31" i="17"/>
  <c r="H31" i="17"/>
  <c r="F31" i="17"/>
  <c r="J30" i="17"/>
  <c r="H30" i="17"/>
  <c r="F30" i="17"/>
  <c r="J29" i="17"/>
  <c r="H29" i="17"/>
  <c r="F29" i="17"/>
  <c r="J28" i="17"/>
  <c r="H28" i="17"/>
  <c r="F28" i="17"/>
  <c r="J27" i="17"/>
  <c r="H27" i="17"/>
  <c r="F27" i="17"/>
  <c r="J26" i="17"/>
  <c r="H26" i="17"/>
  <c r="F26" i="17"/>
  <c r="J25" i="17"/>
  <c r="H25" i="17"/>
  <c r="F25" i="17"/>
  <c r="J24" i="17"/>
  <c r="H24" i="17"/>
  <c r="F24" i="17"/>
  <c r="J23" i="17"/>
  <c r="H23" i="17"/>
  <c r="F23" i="17"/>
  <c r="J22" i="17"/>
  <c r="H22" i="17"/>
  <c r="F22" i="17"/>
  <c r="J21" i="17"/>
  <c r="H21" i="17"/>
  <c r="F21" i="17"/>
  <c r="J20" i="17"/>
  <c r="H20" i="17"/>
  <c r="F20" i="17"/>
  <c r="J19" i="17"/>
  <c r="H19" i="17"/>
  <c r="F19" i="17"/>
  <c r="J18" i="17"/>
  <c r="H18" i="17"/>
  <c r="F18" i="17"/>
  <c r="J17" i="17"/>
  <c r="H17" i="17"/>
  <c r="F17" i="17"/>
  <c r="J16" i="17"/>
  <c r="H16" i="17"/>
  <c r="F16" i="17"/>
  <c r="J15" i="17"/>
  <c r="H15" i="17"/>
  <c r="F15" i="17"/>
  <c r="J14" i="17"/>
  <c r="H14" i="17"/>
  <c r="F14" i="17"/>
  <c r="J13" i="17"/>
  <c r="H13" i="17"/>
  <c r="F13" i="17"/>
  <c r="J12" i="17"/>
  <c r="H12" i="17"/>
  <c r="F12" i="17"/>
  <c r="J11" i="17"/>
  <c r="H11" i="17"/>
  <c r="F11" i="17"/>
  <c r="J10" i="17"/>
  <c r="H10" i="17"/>
  <c r="F10" i="17"/>
  <c r="J9" i="17"/>
  <c r="H9" i="17"/>
  <c r="F9" i="17"/>
  <c r="J8" i="17"/>
  <c r="H8" i="17"/>
  <c r="F8" i="17"/>
  <c r="J55" i="18"/>
  <c r="H55" i="18"/>
  <c r="F55" i="18"/>
  <c r="J54" i="18"/>
  <c r="H54" i="18"/>
  <c r="F54" i="18"/>
  <c r="J53" i="18"/>
  <c r="H53" i="18"/>
  <c r="F53" i="18"/>
  <c r="J52" i="18"/>
  <c r="H52" i="18"/>
  <c r="F52" i="18"/>
  <c r="J51" i="18"/>
  <c r="H51" i="18"/>
  <c r="F51" i="18"/>
  <c r="J50" i="18"/>
  <c r="H50" i="18"/>
  <c r="F50" i="18"/>
  <c r="J49" i="18"/>
  <c r="H49" i="18"/>
  <c r="F49" i="18"/>
  <c r="J48" i="18"/>
  <c r="H48" i="18"/>
  <c r="F48" i="18"/>
  <c r="J47" i="18"/>
  <c r="H47" i="18"/>
  <c r="F47" i="18"/>
  <c r="J46" i="18"/>
  <c r="H46" i="18"/>
  <c r="F46" i="18"/>
  <c r="J45" i="18"/>
  <c r="H45" i="18"/>
  <c r="F45" i="18"/>
  <c r="J44" i="18"/>
  <c r="H44" i="18"/>
  <c r="F44" i="18"/>
  <c r="J43" i="18"/>
  <c r="H43" i="18"/>
  <c r="F43" i="18"/>
  <c r="J42" i="18"/>
  <c r="H42" i="18"/>
  <c r="F42" i="18"/>
  <c r="J41" i="18"/>
  <c r="H41" i="18"/>
  <c r="F41" i="18"/>
  <c r="J40" i="18"/>
  <c r="H40" i="18"/>
  <c r="F40" i="18"/>
  <c r="J39" i="18"/>
  <c r="H39" i="18"/>
  <c r="F39" i="18"/>
  <c r="J38" i="18"/>
  <c r="H38" i="18"/>
  <c r="F38" i="18"/>
  <c r="J37" i="18"/>
  <c r="H37" i="18"/>
  <c r="F37" i="18"/>
  <c r="J36" i="18"/>
  <c r="H36" i="18"/>
  <c r="F36" i="18"/>
  <c r="J35" i="18"/>
  <c r="H35" i="18"/>
  <c r="F35" i="18"/>
  <c r="J34" i="18"/>
  <c r="H34" i="18"/>
  <c r="F34" i="18"/>
  <c r="J33" i="18"/>
  <c r="H33" i="18"/>
  <c r="F33" i="18"/>
  <c r="J32" i="18"/>
  <c r="H32" i="18"/>
  <c r="F32" i="18"/>
  <c r="J31" i="18"/>
  <c r="H31" i="18"/>
  <c r="F31" i="18"/>
  <c r="J30" i="18"/>
  <c r="H30" i="18"/>
  <c r="F30" i="18"/>
  <c r="J29" i="18"/>
  <c r="H29" i="18"/>
  <c r="F29" i="18"/>
  <c r="J28" i="18"/>
  <c r="H28" i="18"/>
  <c r="F28" i="18"/>
  <c r="J27" i="18"/>
  <c r="H27" i="18"/>
  <c r="F27" i="18"/>
  <c r="J26" i="18"/>
  <c r="H26" i="18"/>
  <c r="F26" i="18"/>
  <c r="J25" i="18"/>
  <c r="H25" i="18"/>
  <c r="F25" i="18"/>
  <c r="J24" i="18"/>
  <c r="H24" i="18"/>
  <c r="F24" i="18"/>
  <c r="J23" i="18"/>
  <c r="H23" i="18"/>
  <c r="F23" i="18"/>
  <c r="J22" i="18"/>
  <c r="H22" i="18"/>
  <c r="F22" i="18"/>
  <c r="J21" i="18"/>
  <c r="H21" i="18"/>
  <c r="F21" i="18"/>
  <c r="J20" i="18"/>
  <c r="H20" i="18"/>
  <c r="F20" i="18"/>
  <c r="J19" i="18"/>
  <c r="H19" i="18"/>
  <c r="F19" i="18"/>
  <c r="J18" i="18"/>
  <c r="H18" i="18"/>
  <c r="F18" i="18"/>
  <c r="J17" i="18"/>
  <c r="H17" i="18"/>
  <c r="F17" i="18"/>
  <c r="J16" i="18"/>
  <c r="H16" i="18"/>
  <c r="F16" i="18"/>
  <c r="J15" i="18"/>
  <c r="H15" i="18"/>
  <c r="F15" i="18"/>
  <c r="J14" i="18"/>
  <c r="H14" i="18"/>
  <c r="F14" i="18"/>
  <c r="J13" i="18"/>
  <c r="H13" i="18"/>
  <c r="F13" i="18"/>
  <c r="J12" i="18"/>
  <c r="H12" i="18"/>
  <c r="F12" i="18"/>
  <c r="J11" i="18"/>
  <c r="H11" i="18"/>
  <c r="F11" i="18"/>
  <c r="J10" i="18"/>
  <c r="H10" i="18"/>
  <c r="F10" i="18"/>
  <c r="J9" i="18"/>
  <c r="H9" i="18"/>
  <c r="F9" i="18"/>
  <c r="J8" i="18"/>
  <c r="H8" i="18"/>
  <c r="F8" i="18"/>
  <c r="J55" i="19"/>
  <c r="H55" i="19"/>
  <c r="F55" i="19"/>
  <c r="J54" i="19"/>
  <c r="H54" i="19"/>
  <c r="F54" i="19"/>
  <c r="J53" i="19"/>
  <c r="H53" i="19"/>
  <c r="F53" i="19"/>
  <c r="J52" i="19"/>
  <c r="H52" i="19"/>
  <c r="F52" i="19"/>
  <c r="J51" i="19"/>
  <c r="H51" i="19"/>
  <c r="F51" i="19"/>
  <c r="J50" i="19"/>
  <c r="H50" i="19"/>
  <c r="F50" i="19"/>
  <c r="J49" i="19"/>
  <c r="H49" i="19"/>
  <c r="F49" i="19"/>
  <c r="J48" i="19"/>
  <c r="H48" i="19"/>
  <c r="F48" i="19"/>
  <c r="J47" i="19"/>
  <c r="H47" i="19"/>
  <c r="F47" i="19"/>
  <c r="J46" i="19"/>
  <c r="H46" i="19"/>
  <c r="F46" i="19"/>
  <c r="J45" i="19"/>
  <c r="H45" i="19"/>
  <c r="F45" i="19"/>
  <c r="J44" i="19"/>
  <c r="H44" i="19"/>
  <c r="F44" i="19"/>
  <c r="J43" i="19"/>
  <c r="H43" i="19"/>
  <c r="F43" i="19"/>
  <c r="J42" i="19"/>
  <c r="H42" i="19"/>
  <c r="F42" i="19"/>
  <c r="J41" i="19"/>
  <c r="H41" i="19"/>
  <c r="F41" i="19"/>
  <c r="J40" i="19"/>
  <c r="H40" i="19"/>
  <c r="F40" i="19"/>
  <c r="J39" i="19"/>
  <c r="H39" i="19"/>
  <c r="F39" i="19"/>
  <c r="J38" i="19"/>
  <c r="H38" i="19"/>
  <c r="F38" i="19"/>
  <c r="J37" i="19"/>
  <c r="H37" i="19"/>
  <c r="F37" i="19"/>
  <c r="J36" i="19"/>
  <c r="H36" i="19"/>
  <c r="F36" i="19"/>
  <c r="J35" i="19"/>
  <c r="H35" i="19"/>
  <c r="F35" i="19"/>
  <c r="J34" i="19"/>
  <c r="H34" i="19"/>
  <c r="F34" i="19"/>
  <c r="J33" i="19"/>
  <c r="H33" i="19"/>
  <c r="F33" i="19"/>
  <c r="J32" i="19"/>
  <c r="H32" i="19"/>
  <c r="F32" i="19"/>
  <c r="J31" i="19"/>
  <c r="H31" i="19"/>
  <c r="F31" i="19"/>
  <c r="J30" i="19"/>
  <c r="H30" i="19"/>
  <c r="F30" i="19"/>
  <c r="J29" i="19"/>
  <c r="H29" i="19"/>
  <c r="F29" i="19"/>
  <c r="J28" i="19"/>
  <c r="H28" i="19"/>
  <c r="F28" i="19"/>
  <c r="J27" i="19"/>
  <c r="H27" i="19"/>
  <c r="F27" i="19"/>
  <c r="J26" i="19"/>
  <c r="H26" i="19"/>
  <c r="F26" i="19"/>
  <c r="J25" i="19"/>
  <c r="H25" i="19"/>
  <c r="F25" i="19"/>
  <c r="J24" i="19"/>
  <c r="H24" i="19"/>
  <c r="F24" i="19"/>
  <c r="J23" i="19"/>
  <c r="H23" i="19"/>
  <c r="F23" i="19"/>
  <c r="J22" i="19"/>
  <c r="H22" i="19"/>
  <c r="F22" i="19"/>
  <c r="J21" i="19"/>
  <c r="H21" i="19"/>
  <c r="F21" i="19"/>
  <c r="J20" i="19"/>
  <c r="H20" i="19"/>
  <c r="F20" i="19"/>
  <c r="J19" i="19"/>
  <c r="H19" i="19"/>
  <c r="F19" i="19"/>
  <c r="J18" i="19"/>
  <c r="H18" i="19"/>
  <c r="F18" i="19"/>
  <c r="J17" i="19"/>
  <c r="H17" i="19"/>
  <c r="F17" i="19"/>
  <c r="J16" i="19"/>
  <c r="H16" i="19"/>
  <c r="F16" i="19"/>
  <c r="J15" i="19"/>
  <c r="H15" i="19"/>
  <c r="F15" i="19"/>
  <c r="J14" i="19"/>
  <c r="H14" i="19"/>
  <c r="F14" i="19"/>
  <c r="J13" i="19"/>
  <c r="H13" i="19"/>
  <c r="F13" i="19"/>
  <c r="J12" i="19"/>
  <c r="H12" i="19"/>
  <c r="F12" i="19"/>
  <c r="J11" i="19"/>
  <c r="H11" i="19"/>
  <c r="F11" i="19"/>
  <c r="J10" i="19"/>
  <c r="H10" i="19"/>
  <c r="F10" i="19"/>
  <c r="J9" i="19"/>
  <c r="H9" i="19"/>
  <c r="F9" i="19"/>
  <c r="J8" i="19"/>
  <c r="H8" i="19"/>
  <c r="F8" i="19"/>
  <c r="J55" i="20"/>
  <c r="H55" i="20"/>
  <c r="F55" i="20"/>
  <c r="J54" i="20"/>
  <c r="H54" i="20"/>
  <c r="F54" i="20"/>
  <c r="J53" i="20"/>
  <c r="H53" i="20"/>
  <c r="F53" i="20"/>
  <c r="J52" i="20"/>
  <c r="H52" i="20"/>
  <c r="F52" i="20"/>
  <c r="J51" i="20"/>
  <c r="H51" i="20"/>
  <c r="F51" i="20"/>
  <c r="J50" i="20"/>
  <c r="H50" i="20"/>
  <c r="F50" i="20"/>
  <c r="J49" i="20"/>
  <c r="H49" i="20"/>
  <c r="F49" i="20"/>
  <c r="J48" i="20"/>
  <c r="H48" i="20"/>
  <c r="F48" i="20"/>
  <c r="J47" i="20"/>
  <c r="H47" i="20"/>
  <c r="F47" i="20"/>
  <c r="J46" i="20"/>
  <c r="H46" i="20"/>
  <c r="F46" i="20"/>
  <c r="J45" i="20"/>
  <c r="H45" i="20"/>
  <c r="F45" i="20"/>
  <c r="J44" i="20"/>
  <c r="H44" i="20"/>
  <c r="F44" i="20"/>
  <c r="J43" i="20"/>
  <c r="H43" i="20"/>
  <c r="F43" i="20"/>
  <c r="J42" i="20"/>
  <c r="H42" i="20"/>
  <c r="F42" i="20"/>
  <c r="J41" i="20"/>
  <c r="H41" i="20"/>
  <c r="F41" i="20"/>
  <c r="J40" i="20"/>
  <c r="H40" i="20"/>
  <c r="F40" i="20"/>
  <c r="J39" i="20"/>
  <c r="H39" i="20"/>
  <c r="F39" i="20"/>
  <c r="J38" i="20"/>
  <c r="H38" i="20"/>
  <c r="F38" i="20"/>
  <c r="J37" i="20"/>
  <c r="H37" i="20"/>
  <c r="F37" i="20"/>
  <c r="J36" i="20"/>
  <c r="H36" i="20"/>
  <c r="F36" i="20"/>
  <c r="J35" i="20"/>
  <c r="H35" i="20"/>
  <c r="F35" i="20"/>
  <c r="J34" i="20"/>
  <c r="H34" i="20"/>
  <c r="F34" i="20"/>
  <c r="J33" i="20"/>
  <c r="H33" i="20"/>
  <c r="F33" i="20"/>
  <c r="J32" i="20"/>
  <c r="H32" i="20"/>
  <c r="F32" i="20"/>
  <c r="J31" i="20"/>
  <c r="H31" i="20"/>
  <c r="F31" i="20"/>
  <c r="J30" i="20"/>
  <c r="H30" i="20"/>
  <c r="F30" i="20"/>
  <c r="J29" i="20"/>
  <c r="H29" i="20"/>
  <c r="F29" i="20"/>
  <c r="J28" i="20"/>
  <c r="H28" i="20"/>
  <c r="F28" i="20"/>
  <c r="J27" i="20"/>
  <c r="H27" i="20"/>
  <c r="F27" i="20"/>
  <c r="J26" i="20"/>
  <c r="H26" i="20"/>
  <c r="F26" i="20"/>
  <c r="J25" i="20"/>
  <c r="H25" i="20"/>
  <c r="F25" i="20"/>
  <c r="J24" i="20"/>
  <c r="H24" i="20"/>
  <c r="F24" i="20"/>
  <c r="J23" i="20"/>
  <c r="H23" i="20"/>
  <c r="F23" i="20"/>
  <c r="J22" i="20"/>
  <c r="H22" i="20"/>
  <c r="F22" i="20"/>
  <c r="J21" i="20"/>
  <c r="H21" i="20"/>
  <c r="F21" i="20"/>
  <c r="J20" i="20"/>
  <c r="H20" i="20"/>
  <c r="F20" i="20"/>
  <c r="J19" i="20"/>
  <c r="H19" i="20"/>
  <c r="F19" i="20"/>
  <c r="J18" i="20"/>
  <c r="H18" i="20"/>
  <c r="F18" i="20"/>
  <c r="J17" i="20"/>
  <c r="H17" i="20"/>
  <c r="F17" i="20"/>
  <c r="J16" i="20"/>
  <c r="H16" i="20"/>
  <c r="F16" i="20"/>
  <c r="J15" i="20"/>
  <c r="H15" i="20"/>
  <c r="F15" i="20"/>
  <c r="J14" i="20"/>
  <c r="H14" i="20"/>
  <c r="F14" i="20"/>
  <c r="J13" i="20"/>
  <c r="H13" i="20"/>
  <c r="F13" i="20"/>
  <c r="J12" i="20"/>
  <c r="H12" i="20"/>
  <c r="F12" i="20"/>
  <c r="J11" i="20"/>
  <c r="H11" i="20"/>
  <c r="F11" i="20"/>
  <c r="J10" i="20"/>
  <c r="H10" i="20"/>
  <c r="F10" i="20"/>
  <c r="J9" i="20"/>
  <c r="H9" i="20"/>
  <c r="F9" i="20"/>
  <c r="J8" i="20"/>
  <c r="H8" i="20"/>
  <c r="F8" i="20"/>
  <c r="J55" i="21"/>
  <c r="H55" i="21"/>
  <c r="F55" i="21"/>
  <c r="J54" i="21"/>
  <c r="H54" i="21"/>
  <c r="F54" i="21"/>
  <c r="J53" i="21"/>
  <c r="H53" i="21"/>
  <c r="F53" i="21"/>
  <c r="J52" i="21"/>
  <c r="H52" i="21"/>
  <c r="F52" i="21"/>
  <c r="J51" i="21"/>
  <c r="H51" i="21"/>
  <c r="F51" i="21"/>
  <c r="J50" i="21"/>
  <c r="H50" i="21"/>
  <c r="F50" i="21"/>
  <c r="J49" i="21"/>
  <c r="H49" i="21"/>
  <c r="F49" i="21"/>
  <c r="J48" i="21"/>
  <c r="H48" i="21"/>
  <c r="F48" i="21"/>
  <c r="J47" i="21"/>
  <c r="H47" i="21"/>
  <c r="F47" i="21"/>
  <c r="J46" i="21"/>
  <c r="H46" i="21"/>
  <c r="F46" i="21"/>
  <c r="J45" i="21"/>
  <c r="H45" i="21"/>
  <c r="F45" i="21"/>
  <c r="J44" i="21"/>
  <c r="H44" i="21"/>
  <c r="F44" i="21"/>
  <c r="J43" i="21"/>
  <c r="H43" i="21"/>
  <c r="F43" i="21"/>
  <c r="J42" i="21"/>
  <c r="H42" i="21"/>
  <c r="F42" i="21"/>
  <c r="J41" i="21"/>
  <c r="H41" i="21"/>
  <c r="F41" i="21"/>
  <c r="J40" i="21"/>
  <c r="H40" i="21"/>
  <c r="F40" i="21"/>
  <c r="J39" i="21"/>
  <c r="H39" i="21"/>
  <c r="F39" i="21"/>
  <c r="J38" i="21"/>
  <c r="H38" i="21"/>
  <c r="F38" i="21"/>
  <c r="J37" i="21"/>
  <c r="H37" i="21"/>
  <c r="F37" i="21"/>
  <c r="J36" i="21"/>
  <c r="H36" i="21"/>
  <c r="F36" i="21"/>
  <c r="J35" i="21"/>
  <c r="H35" i="21"/>
  <c r="F35" i="21"/>
  <c r="J34" i="21"/>
  <c r="H34" i="21"/>
  <c r="F34" i="21"/>
  <c r="J33" i="21"/>
  <c r="H33" i="21"/>
  <c r="F33" i="21"/>
  <c r="J32" i="21"/>
  <c r="H32" i="21"/>
  <c r="F32" i="21"/>
  <c r="J31" i="21"/>
  <c r="H31" i="21"/>
  <c r="F31" i="21"/>
  <c r="J30" i="21"/>
  <c r="H30" i="21"/>
  <c r="F30" i="21"/>
  <c r="J29" i="21"/>
  <c r="H29" i="21"/>
  <c r="F29" i="21"/>
  <c r="J28" i="21"/>
  <c r="H28" i="21"/>
  <c r="F28" i="21"/>
  <c r="J27" i="21"/>
  <c r="H27" i="21"/>
  <c r="F27" i="21"/>
  <c r="J26" i="21"/>
  <c r="H26" i="21"/>
  <c r="F26" i="21"/>
  <c r="J25" i="21"/>
  <c r="H25" i="21"/>
  <c r="F25" i="21"/>
  <c r="J24" i="21"/>
  <c r="H24" i="21"/>
  <c r="F24" i="21"/>
  <c r="J23" i="21"/>
  <c r="H23" i="21"/>
  <c r="F23" i="21"/>
  <c r="J22" i="21"/>
  <c r="H22" i="21"/>
  <c r="F22" i="21"/>
  <c r="J21" i="21"/>
  <c r="H21" i="21"/>
  <c r="F21" i="21"/>
  <c r="J20" i="21"/>
  <c r="H20" i="21"/>
  <c r="F20" i="21"/>
  <c r="J19" i="21"/>
  <c r="H19" i="21"/>
  <c r="F19" i="21"/>
  <c r="J18" i="21"/>
  <c r="H18" i="21"/>
  <c r="F18" i="21"/>
  <c r="J17" i="21"/>
  <c r="H17" i="21"/>
  <c r="F17" i="21"/>
  <c r="J16" i="21"/>
  <c r="H16" i="21"/>
  <c r="F16" i="21"/>
  <c r="J15" i="21"/>
  <c r="H15" i="21"/>
  <c r="F15" i="21"/>
  <c r="J14" i="21"/>
  <c r="H14" i="21"/>
  <c r="F14" i="21"/>
  <c r="J13" i="21"/>
  <c r="H13" i="21"/>
  <c r="F13" i="21"/>
  <c r="J12" i="21"/>
  <c r="H12" i="21"/>
  <c r="F12" i="21"/>
  <c r="J11" i="21"/>
  <c r="H11" i="21"/>
  <c r="F11" i="21"/>
  <c r="J10" i="21"/>
  <c r="H10" i="21"/>
  <c r="F10" i="21"/>
  <c r="J9" i="21"/>
  <c r="H9" i="21"/>
  <c r="F9" i="21"/>
  <c r="J8" i="21"/>
  <c r="H8" i="21"/>
  <c r="F8" i="21"/>
  <c r="J55" i="22"/>
  <c r="H55" i="22"/>
  <c r="F55" i="22"/>
  <c r="J54" i="22"/>
  <c r="H54" i="22"/>
  <c r="F54" i="22"/>
  <c r="J53" i="22"/>
  <c r="H53" i="22"/>
  <c r="F53" i="22"/>
  <c r="J52" i="22"/>
  <c r="H52" i="22"/>
  <c r="F52" i="22"/>
  <c r="J51" i="22"/>
  <c r="H51" i="22"/>
  <c r="F51" i="22"/>
  <c r="J50" i="22"/>
  <c r="H50" i="22"/>
  <c r="F50" i="22"/>
  <c r="J49" i="22"/>
  <c r="H49" i="22"/>
  <c r="F49" i="22"/>
  <c r="J48" i="22"/>
  <c r="H48" i="22"/>
  <c r="F48" i="22"/>
  <c r="J47" i="22"/>
  <c r="H47" i="22"/>
  <c r="F47" i="22"/>
  <c r="J46" i="22"/>
  <c r="H46" i="22"/>
  <c r="F46" i="22"/>
  <c r="J45" i="22"/>
  <c r="H45" i="22"/>
  <c r="F45" i="22"/>
  <c r="J44" i="22"/>
  <c r="H44" i="22"/>
  <c r="F44" i="22"/>
  <c r="J43" i="22"/>
  <c r="H43" i="22"/>
  <c r="F43" i="22"/>
  <c r="J42" i="22"/>
  <c r="H42" i="22"/>
  <c r="F42" i="22"/>
  <c r="J41" i="22"/>
  <c r="H41" i="22"/>
  <c r="F41" i="22"/>
  <c r="J40" i="22"/>
  <c r="H40" i="22"/>
  <c r="F40" i="22"/>
  <c r="J39" i="22"/>
  <c r="H39" i="22"/>
  <c r="F39" i="22"/>
  <c r="J38" i="22"/>
  <c r="H38" i="22"/>
  <c r="F38" i="22"/>
  <c r="J37" i="22"/>
  <c r="H37" i="22"/>
  <c r="F37" i="22"/>
  <c r="J36" i="22"/>
  <c r="H36" i="22"/>
  <c r="F36" i="22"/>
  <c r="J35" i="22"/>
  <c r="H35" i="22"/>
  <c r="F35" i="22"/>
  <c r="J34" i="22"/>
  <c r="H34" i="22"/>
  <c r="F34" i="22"/>
  <c r="J33" i="22"/>
  <c r="H33" i="22"/>
  <c r="F33" i="22"/>
  <c r="J32" i="22"/>
  <c r="H32" i="22"/>
  <c r="F32" i="22"/>
  <c r="J31" i="22"/>
  <c r="H31" i="22"/>
  <c r="F31" i="22"/>
  <c r="J30" i="22"/>
  <c r="H30" i="22"/>
  <c r="F30" i="22"/>
  <c r="J29" i="22"/>
  <c r="H29" i="22"/>
  <c r="F29" i="22"/>
  <c r="J28" i="22"/>
  <c r="H28" i="22"/>
  <c r="F28" i="22"/>
  <c r="J27" i="22"/>
  <c r="H27" i="22"/>
  <c r="F27" i="22"/>
  <c r="J26" i="22"/>
  <c r="H26" i="22"/>
  <c r="F26" i="22"/>
  <c r="J25" i="22"/>
  <c r="H25" i="22"/>
  <c r="F25" i="22"/>
  <c r="J24" i="22"/>
  <c r="H24" i="22"/>
  <c r="F24" i="22"/>
  <c r="J23" i="22"/>
  <c r="H23" i="22"/>
  <c r="F23" i="22"/>
  <c r="J22" i="22"/>
  <c r="H22" i="22"/>
  <c r="F22" i="22"/>
  <c r="J21" i="22"/>
  <c r="H21" i="22"/>
  <c r="F21" i="22"/>
  <c r="J20" i="22"/>
  <c r="H20" i="22"/>
  <c r="F20" i="22"/>
  <c r="J19" i="22"/>
  <c r="H19" i="22"/>
  <c r="F19" i="22"/>
  <c r="J18" i="22"/>
  <c r="H18" i="22"/>
  <c r="F18" i="22"/>
  <c r="J17" i="22"/>
  <c r="H17" i="22"/>
  <c r="F17" i="22"/>
  <c r="J16" i="22"/>
  <c r="H16" i="22"/>
  <c r="F16" i="22"/>
  <c r="J15" i="22"/>
  <c r="H15" i="22"/>
  <c r="F15" i="22"/>
  <c r="J14" i="22"/>
  <c r="H14" i="22"/>
  <c r="F14" i="22"/>
  <c r="J13" i="22"/>
  <c r="H13" i="22"/>
  <c r="F13" i="22"/>
  <c r="J12" i="22"/>
  <c r="H12" i="22"/>
  <c r="F12" i="22"/>
  <c r="J11" i="22"/>
  <c r="H11" i="22"/>
  <c r="F11" i="22"/>
  <c r="J10" i="22"/>
  <c r="H10" i="22"/>
  <c r="F10" i="22"/>
  <c r="J9" i="22"/>
  <c r="H9" i="22"/>
  <c r="F9" i="22"/>
  <c r="J8" i="22"/>
  <c r="H8" i="22"/>
  <c r="F8" i="22"/>
  <c r="J55" i="23"/>
  <c r="H55" i="23"/>
  <c r="F55" i="23"/>
  <c r="J54" i="23"/>
  <c r="H54" i="23"/>
  <c r="F54" i="23"/>
  <c r="J53" i="23"/>
  <c r="H53" i="23"/>
  <c r="F53" i="23"/>
  <c r="J52" i="23"/>
  <c r="H52" i="23"/>
  <c r="F52" i="23"/>
  <c r="J51" i="23"/>
  <c r="H51" i="23"/>
  <c r="F51" i="23"/>
  <c r="J50" i="23"/>
  <c r="H50" i="23"/>
  <c r="F50" i="23"/>
  <c r="J49" i="23"/>
  <c r="H49" i="23"/>
  <c r="F49" i="23"/>
  <c r="J48" i="23"/>
  <c r="H48" i="23"/>
  <c r="F48" i="23"/>
  <c r="J47" i="23"/>
  <c r="H47" i="23"/>
  <c r="F47" i="23"/>
  <c r="J46" i="23"/>
  <c r="H46" i="23"/>
  <c r="F46" i="23"/>
  <c r="J45" i="23"/>
  <c r="H45" i="23"/>
  <c r="F45" i="23"/>
  <c r="J44" i="23"/>
  <c r="H44" i="23"/>
  <c r="F44" i="23"/>
  <c r="J43" i="23"/>
  <c r="H43" i="23"/>
  <c r="F43" i="23"/>
  <c r="J42" i="23"/>
  <c r="H42" i="23"/>
  <c r="F42" i="23"/>
  <c r="J41" i="23"/>
  <c r="H41" i="23"/>
  <c r="F41" i="23"/>
  <c r="J40" i="23"/>
  <c r="H40" i="23"/>
  <c r="F40" i="23"/>
  <c r="J39" i="23"/>
  <c r="H39" i="23"/>
  <c r="F39" i="23"/>
  <c r="J38" i="23"/>
  <c r="H38" i="23"/>
  <c r="F38" i="23"/>
  <c r="J37" i="23"/>
  <c r="H37" i="23"/>
  <c r="F37" i="23"/>
  <c r="J36" i="23"/>
  <c r="H36" i="23"/>
  <c r="F36" i="23"/>
  <c r="J35" i="23"/>
  <c r="H35" i="23"/>
  <c r="F35" i="23"/>
  <c r="J34" i="23"/>
  <c r="H34" i="23"/>
  <c r="F34" i="23"/>
  <c r="J33" i="23"/>
  <c r="H33" i="23"/>
  <c r="F33" i="23"/>
  <c r="J32" i="23"/>
  <c r="H32" i="23"/>
  <c r="F32" i="23"/>
  <c r="J31" i="23"/>
  <c r="H31" i="23"/>
  <c r="F31" i="23"/>
  <c r="J30" i="23"/>
  <c r="H30" i="23"/>
  <c r="F30" i="23"/>
  <c r="J29" i="23"/>
  <c r="H29" i="23"/>
  <c r="F29" i="23"/>
  <c r="J28" i="23"/>
  <c r="H28" i="23"/>
  <c r="F28" i="23"/>
  <c r="J27" i="23"/>
  <c r="H27" i="23"/>
  <c r="F27" i="23"/>
  <c r="J26" i="23"/>
  <c r="H26" i="23"/>
  <c r="F26" i="23"/>
  <c r="J25" i="23"/>
  <c r="H25" i="23"/>
  <c r="F25" i="23"/>
  <c r="J24" i="23"/>
  <c r="H24" i="23"/>
  <c r="F24" i="23"/>
  <c r="J23" i="23"/>
  <c r="H23" i="23"/>
  <c r="F23" i="23"/>
  <c r="J22" i="23"/>
  <c r="H22" i="23"/>
  <c r="F22" i="23"/>
  <c r="J21" i="23"/>
  <c r="H21" i="23"/>
  <c r="F21" i="23"/>
  <c r="J20" i="23"/>
  <c r="H20" i="23"/>
  <c r="F20" i="23"/>
  <c r="J19" i="23"/>
  <c r="H19" i="23"/>
  <c r="F19" i="23"/>
  <c r="J18" i="23"/>
  <c r="H18" i="23"/>
  <c r="F18" i="23"/>
  <c r="J17" i="23"/>
  <c r="H17" i="23"/>
  <c r="F17" i="23"/>
  <c r="J16" i="23"/>
  <c r="H16" i="23"/>
  <c r="F16" i="23"/>
  <c r="J15" i="23"/>
  <c r="H15" i="23"/>
  <c r="F15" i="23"/>
  <c r="J14" i="23"/>
  <c r="H14" i="23"/>
  <c r="F14" i="23"/>
  <c r="J13" i="23"/>
  <c r="H13" i="23"/>
  <c r="F13" i="23"/>
  <c r="J12" i="23"/>
  <c r="H12" i="23"/>
  <c r="F12" i="23"/>
  <c r="J11" i="23"/>
  <c r="H11" i="23"/>
  <c r="F11" i="23"/>
  <c r="J10" i="23"/>
  <c r="H10" i="23"/>
  <c r="F10" i="23"/>
  <c r="J9" i="23"/>
  <c r="H9" i="23"/>
  <c r="F9" i="23"/>
  <c r="J8" i="23"/>
  <c r="H8" i="23"/>
  <c r="F8" i="23"/>
  <c r="J55" i="24"/>
  <c r="H55" i="24"/>
  <c r="F55" i="24"/>
  <c r="J54" i="24"/>
  <c r="H54" i="24"/>
  <c r="F54" i="24"/>
  <c r="J53" i="24"/>
  <c r="H53" i="24"/>
  <c r="F53" i="24"/>
  <c r="J52" i="24"/>
  <c r="H52" i="24"/>
  <c r="F52" i="24"/>
  <c r="J51" i="24"/>
  <c r="H51" i="24"/>
  <c r="F51" i="24"/>
  <c r="J50" i="24"/>
  <c r="H50" i="24"/>
  <c r="F50" i="24"/>
  <c r="J49" i="24"/>
  <c r="H49" i="24"/>
  <c r="F49" i="24"/>
  <c r="J48" i="24"/>
  <c r="H48" i="24"/>
  <c r="F48" i="24"/>
  <c r="J47" i="24"/>
  <c r="H47" i="24"/>
  <c r="F47" i="24"/>
  <c r="J46" i="24"/>
  <c r="H46" i="24"/>
  <c r="F46" i="24"/>
  <c r="J45" i="24"/>
  <c r="H45" i="24"/>
  <c r="F45" i="24"/>
  <c r="J44" i="24"/>
  <c r="H44" i="24"/>
  <c r="F44" i="24"/>
  <c r="J43" i="24"/>
  <c r="H43" i="24"/>
  <c r="F43" i="24"/>
  <c r="J42" i="24"/>
  <c r="H42" i="24"/>
  <c r="F42" i="24"/>
  <c r="J41" i="24"/>
  <c r="H41" i="24"/>
  <c r="F41" i="24"/>
  <c r="J40" i="24"/>
  <c r="H40" i="24"/>
  <c r="F40" i="24"/>
  <c r="J39" i="24"/>
  <c r="H39" i="24"/>
  <c r="F39" i="24"/>
  <c r="J38" i="24"/>
  <c r="H38" i="24"/>
  <c r="F38" i="24"/>
  <c r="J37" i="24"/>
  <c r="H37" i="24"/>
  <c r="F37" i="24"/>
  <c r="J36" i="24"/>
  <c r="H36" i="24"/>
  <c r="F36" i="24"/>
  <c r="J35" i="24"/>
  <c r="H35" i="24"/>
  <c r="F35" i="24"/>
  <c r="J34" i="24"/>
  <c r="H34" i="24"/>
  <c r="F34" i="24"/>
  <c r="J33" i="24"/>
  <c r="H33" i="24"/>
  <c r="F33" i="24"/>
  <c r="J32" i="24"/>
  <c r="H32" i="24"/>
  <c r="F32" i="24"/>
  <c r="J31" i="24"/>
  <c r="H31" i="24"/>
  <c r="F31" i="24"/>
  <c r="J30" i="24"/>
  <c r="H30" i="24"/>
  <c r="F30" i="24"/>
  <c r="J29" i="24"/>
  <c r="H29" i="24"/>
  <c r="F29" i="24"/>
  <c r="J28" i="24"/>
  <c r="H28" i="24"/>
  <c r="F28" i="24"/>
  <c r="J27" i="24"/>
  <c r="H27" i="24"/>
  <c r="F27" i="24"/>
  <c r="J26" i="24"/>
  <c r="H26" i="24"/>
  <c r="F26" i="24"/>
  <c r="J25" i="24"/>
  <c r="H25" i="24"/>
  <c r="F25" i="24"/>
  <c r="J24" i="24"/>
  <c r="H24" i="24"/>
  <c r="F24" i="24"/>
  <c r="J23" i="24"/>
  <c r="H23" i="24"/>
  <c r="F23" i="24"/>
  <c r="J22" i="24"/>
  <c r="H22" i="24"/>
  <c r="F22" i="24"/>
  <c r="J21" i="24"/>
  <c r="H21" i="24"/>
  <c r="F21" i="24"/>
  <c r="J20" i="24"/>
  <c r="H20" i="24"/>
  <c r="F20" i="24"/>
  <c r="J19" i="24"/>
  <c r="H19" i="24"/>
  <c r="F19" i="24"/>
  <c r="J18" i="24"/>
  <c r="H18" i="24"/>
  <c r="F18" i="24"/>
  <c r="J17" i="24"/>
  <c r="H17" i="24"/>
  <c r="F17" i="24"/>
  <c r="J16" i="24"/>
  <c r="H16" i="24"/>
  <c r="F16" i="24"/>
  <c r="J15" i="24"/>
  <c r="H15" i="24"/>
  <c r="F15" i="24"/>
  <c r="J14" i="24"/>
  <c r="H14" i="24"/>
  <c r="F14" i="24"/>
  <c r="J13" i="24"/>
  <c r="H13" i="24"/>
  <c r="F13" i="24"/>
  <c r="J12" i="24"/>
  <c r="H12" i="24"/>
  <c r="F12" i="24"/>
  <c r="J11" i="24"/>
  <c r="H11" i="24"/>
  <c r="F11" i="24"/>
  <c r="J10" i="24"/>
  <c r="H10" i="24"/>
  <c r="F10" i="24"/>
  <c r="J9" i="24"/>
  <c r="H9" i="24"/>
  <c r="F9" i="24"/>
  <c r="J8" i="24"/>
  <c r="H8" i="24"/>
  <c r="F8" i="24"/>
  <c r="J55" i="25"/>
  <c r="H55" i="25"/>
  <c r="F55" i="25"/>
  <c r="J54" i="25"/>
  <c r="H54" i="25"/>
  <c r="F54" i="25"/>
  <c r="J53" i="25"/>
  <c r="H53" i="25"/>
  <c r="F53" i="25"/>
  <c r="J52" i="25"/>
  <c r="H52" i="25"/>
  <c r="F52" i="25"/>
  <c r="J51" i="25"/>
  <c r="H51" i="25"/>
  <c r="F51" i="25"/>
  <c r="J50" i="25"/>
  <c r="H50" i="25"/>
  <c r="F50" i="25"/>
  <c r="J49" i="25"/>
  <c r="H49" i="25"/>
  <c r="F49" i="25"/>
  <c r="J48" i="25"/>
  <c r="H48" i="25"/>
  <c r="F48" i="25"/>
  <c r="J47" i="25"/>
  <c r="H47" i="25"/>
  <c r="F47" i="25"/>
  <c r="J46" i="25"/>
  <c r="H46" i="25"/>
  <c r="F46" i="25"/>
  <c r="J45" i="25"/>
  <c r="H45" i="25"/>
  <c r="F45" i="25"/>
  <c r="J44" i="25"/>
  <c r="H44" i="25"/>
  <c r="F44" i="25"/>
  <c r="J43" i="25"/>
  <c r="H43" i="25"/>
  <c r="F43" i="25"/>
  <c r="J42" i="25"/>
  <c r="H42" i="25"/>
  <c r="F42" i="25"/>
  <c r="J41" i="25"/>
  <c r="H41" i="25"/>
  <c r="F41" i="25"/>
  <c r="J40" i="25"/>
  <c r="H40" i="25"/>
  <c r="F40" i="25"/>
  <c r="J39" i="25"/>
  <c r="H39" i="25"/>
  <c r="F39" i="25"/>
  <c r="J38" i="25"/>
  <c r="H38" i="25"/>
  <c r="F38" i="25"/>
  <c r="J37" i="25"/>
  <c r="H37" i="25"/>
  <c r="F37" i="25"/>
  <c r="J36" i="25"/>
  <c r="H36" i="25"/>
  <c r="F36" i="25"/>
  <c r="J35" i="25"/>
  <c r="H35" i="25"/>
  <c r="F35" i="25"/>
  <c r="J34" i="25"/>
  <c r="H34" i="25"/>
  <c r="F34" i="25"/>
  <c r="J33" i="25"/>
  <c r="H33" i="25"/>
  <c r="F33" i="25"/>
  <c r="J32" i="25"/>
  <c r="H32" i="25"/>
  <c r="F32" i="25"/>
  <c r="J31" i="25"/>
  <c r="H31" i="25"/>
  <c r="F31" i="25"/>
  <c r="J30" i="25"/>
  <c r="H30" i="25"/>
  <c r="F30" i="25"/>
  <c r="J29" i="25"/>
  <c r="H29" i="25"/>
  <c r="F29" i="25"/>
  <c r="J28" i="25"/>
  <c r="H28" i="25"/>
  <c r="F28" i="25"/>
  <c r="J27" i="25"/>
  <c r="H27" i="25"/>
  <c r="F27" i="25"/>
  <c r="J26" i="25"/>
  <c r="H26" i="25"/>
  <c r="F26" i="25"/>
  <c r="J25" i="25"/>
  <c r="H25" i="25"/>
  <c r="F25" i="25"/>
  <c r="J24" i="25"/>
  <c r="H24" i="25"/>
  <c r="F24" i="25"/>
  <c r="J23" i="25"/>
  <c r="H23" i="25"/>
  <c r="F23" i="25"/>
  <c r="J22" i="25"/>
  <c r="H22" i="25"/>
  <c r="F22" i="25"/>
  <c r="J21" i="25"/>
  <c r="H21" i="25"/>
  <c r="F21" i="25"/>
  <c r="J20" i="25"/>
  <c r="H20" i="25"/>
  <c r="F20" i="25"/>
  <c r="J19" i="25"/>
  <c r="H19" i="25"/>
  <c r="F19" i="25"/>
  <c r="J18" i="25"/>
  <c r="H18" i="25"/>
  <c r="F18" i="25"/>
  <c r="J17" i="25"/>
  <c r="H17" i="25"/>
  <c r="F17" i="25"/>
  <c r="J16" i="25"/>
  <c r="H16" i="25"/>
  <c r="F16" i="25"/>
  <c r="J15" i="25"/>
  <c r="H15" i="25"/>
  <c r="F15" i="25"/>
  <c r="J14" i="25"/>
  <c r="H14" i="25"/>
  <c r="F14" i="25"/>
  <c r="J13" i="25"/>
  <c r="H13" i="25"/>
  <c r="F13" i="25"/>
  <c r="J12" i="25"/>
  <c r="H12" i="25"/>
  <c r="F12" i="25"/>
  <c r="J11" i="25"/>
  <c r="H11" i="25"/>
  <c r="F11" i="25"/>
  <c r="J10" i="25"/>
  <c r="H10" i="25"/>
  <c r="F10" i="25"/>
  <c r="J9" i="25"/>
  <c r="H9" i="25"/>
  <c r="F9" i="25"/>
  <c r="J8" i="25"/>
  <c r="H8" i="25"/>
  <c r="F8" i="25"/>
  <c r="J55" i="26"/>
  <c r="H55" i="26"/>
  <c r="F55" i="26"/>
  <c r="J54" i="26"/>
  <c r="H54" i="26"/>
  <c r="F54" i="26"/>
  <c r="J53" i="26"/>
  <c r="H53" i="26"/>
  <c r="F53" i="26"/>
  <c r="J52" i="26"/>
  <c r="H52" i="26"/>
  <c r="F52" i="26"/>
  <c r="J51" i="26"/>
  <c r="H51" i="26"/>
  <c r="F51" i="26"/>
  <c r="J50" i="26"/>
  <c r="H50" i="26"/>
  <c r="F50" i="26"/>
  <c r="J49" i="26"/>
  <c r="H49" i="26"/>
  <c r="F49" i="26"/>
  <c r="J48" i="26"/>
  <c r="H48" i="26"/>
  <c r="F48" i="26"/>
  <c r="J47" i="26"/>
  <c r="H47" i="26"/>
  <c r="F47" i="26"/>
  <c r="J46" i="26"/>
  <c r="H46" i="26"/>
  <c r="F46" i="26"/>
  <c r="J45" i="26"/>
  <c r="H45" i="26"/>
  <c r="F45" i="26"/>
  <c r="J44" i="26"/>
  <c r="H44" i="26"/>
  <c r="F44" i="26"/>
  <c r="J43" i="26"/>
  <c r="H43" i="26"/>
  <c r="F43" i="26"/>
  <c r="J42" i="26"/>
  <c r="H42" i="26"/>
  <c r="F42" i="26"/>
  <c r="J41" i="26"/>
  <c r="H41" i="26"/>
  <c r="F41" i="26"/>
  <c r="J40" i="26"/>
  <c r="H40" i="26"/>
  <c r="F40" i="26"/>
  <c r="J39" i="26"/>
  <c r="H39" i="26"/>
  <c r="F39" i="26"/>
  <c r="J38" i="26"/>
  <c r="H38" i="26"/>
  <c r="F38" i="26"/>
  <c r="J37" i="26"/>
  <c r="H37" i="26"/>
  <c r="F37" i="26"/>
  <c r="J36" i="26"/>
  <c r="H36" i="26"/>
  <c r="F36" i="26"/>
  <c r="J35" i="26"/>
  <c r="H35" i="26"/>
  <c r="F35" i="26"/>
  <c r="J34" i="26"/>
  <c r="H34" i="26"/>
  <c r="F34" i="26"/>
  <c r="J33" i="26"/>
  <c r="H33" i="26"/>
  <c r="F33" i="26"/>
  <c r="J32" i="26"/>
  <c r="H32" i="26"/>
  <c r="F32" i="26"/>
  <c r="J31" i="26"/>
  <c r="H31" i="26"/>
  <c r="F31" i="26"/>
  <c r="J30" i="26"/>
  <c r="H30" i="26"/>
  <c r="F30" i="26"/>
  <c r="J29" i="26"/>
  <c r="H29" i="26"/>
  <c r="F29" i="26"/>
  <c r="J28" i="26"/>
  <c r="H28" i="26"/>
  <c r="F28" i="26"/>
  <c r="J27" i="26"/>
  <c r="H27" i="26"/>
  <c r="F27" i="26"/>
  <c r="J26" i="26"/>
  <c r="H26" i="26"/>
  <c r="F26" i="26"/>
  <c r="J25" i="26"/>
  <c r="H25" i="26"/>
  <c r="F25" i="26"/>
  <c r="J24" i="26"/>
  <c r="H24" i="26"/>
  <c r="F24" i="26"/>
  <c r="J23" i="26"/>
  <c r="H23" i="26"/>
  <c r="F23" i="26"/>
  <c r="J22" i="26"/>
  <c r="H22" i="26"/>
  <c r="F22" i="26"/>
  <c r="J21" i="26"/>
  <c r="H21" i="26"/>
  <c r="F21" i="26"/>
  <c r="J20" i="26"/>
  <c r="H20" i="26"/>
  <c r="F20" i="26"/>
  <c r="J19" i="26"/>
  <c r="H19" i="26"/>
  <c r="F19" i="26"/>
  <c r="J18" i="26"/>
  <c r="H18" i="26"/>
  <c r="F18" i="26"/>
  <c r="J17" i="26"/>
  <c r="H17" i="26"/>
  <c r="F17" i="26"/>
  <c r="J16" i="26"/>
  <c r="H16" i="26"/>
  <c r="F16" i="26"/>
  <c r="J15" i="26"/>
  <c r="H15" i="26"/>
  <c r="F15" i="26"/>
  <c r="J14" i="26"/>
  <c r="H14" i="26"/>
  <c r="F14" i="26"/>
  <c r="J13" i="26"/>
  <c r="H13" i="26"/>
  <c r="F13" i="26"/>
  <c r="J12" i="26"/>
  <c r="H12" i="26"/>
  <c r="F12" i="26"/>
  <c r="J11" i="26"/>
  <c r="H11" i="26"/>
  <c r="F11" i="26"/>
  <c r="J10" i="26"/>
  <c r="H10" i="26"/>
  <c r="F10" i="26"/>
  <c r="J9" i="26"/>
  <c r="H9" i="26"/>
  <c r="F9" i="26"/>
  <c r="J8" i="26"/>
  <c r="H8" i="26"/>
  <c r="F8" i="26"/>
  <c r="J55" i="27"/>
  <c r="H55" i="27"/>
  <c r="F55" i="27"/>
  <c r="J54" i="27"/>
  <c r="H54" i="27"/>
  <c r="F54" i="27"/>
  <c r="J53" i="27"/>
  <c r="H53" i="27"/>
  <c r="F53" i="27"/>
  <c r="J52" i="27"/>
  <c r="H52" i="27"/>
  <c r="F52" i="27"/>
  <c r="J51" i="27"/>
  <c r="H51" i="27"/>
  <c r="F51" i="27"/>
  <c r="J50" i="27"/>
  <c r="H50" i="27"/>
  <c r="F50" i="27"/>
  <c r="J49" i="27"/>
  <c r="H49" i="27"/>
  <c r="F49" i="27"/>
  <c r="J48" i="27"/>
  <c r="H48" i="27"/>
  <c r="F48" i="27"/>
  <c r="J47" i="27"/>
  <c r="H47" i="27"/>
  <c r="F47" i="27"/>
  <c r="J46" i="27"/>
  <c r="H46" i="27"/>
  <c r="F46" i="27"/>
  <c r="J45" i="27"/>
  <c r="H45" i="27"/>
  <c r="F45" i="27"/>
  <c r="J44" i="27"/>
  <c r="H44" i="27"/>
  <c r="F44" i="27"/>
  <c r="J43" i="27"/>
  <c r="H43" i="27"/>
  <c r="F43" i="27"/>
  <c r="J42" i="27"/>
  <c r="H42" i="27"/>
  <c r="F42" i="27"/>
  <c r="J41" i="27"/>
  <c r="H41" i="27"/>
  <c r="F41" i="27"/>
  <c r="J40" i="27"/>
  <c r="H40" i="27"/>
  <c r="F40" i="27"/>
  <c r="J39" i="27"/>
  <c r="H39" i="27"/>
  <c r="F39" i="27"/>
  <c r="J38" i="27"/>
  <c r="H38" i="27"/>
  <c r="F38" i="27"/>
  <c r="J37" i="27"/>
  <c r="H37" i="27"/>
  <c r="F37" i="27"/>
  <c r="J36" i="27"/>
  <c r="H36" i="27"/>
  <c r="F36" i="27"/>
  <c r="J35" i="27"/>
  <c r="H35" i="27"/>
  <c r="F35" i="27"/>
  <c r="J34" i="27"/>
  <c r="H34" i="27"/>
  <c r="F34" i="27"/>
  <c r="J33" i="27"/>
  <c r="H33" i="27"/>
  <c r="F33" i="27"/>
  <c r="J32" i="27"/>
  <c r="H32" i="27"/>
  <c r="F32" i="27"/>
  <c r="J31" i="27"/>
  <c r="H31" i="27"/>
  <c r="F31" i="27"/>
  <c r="J30" i="27"/>
  <c r="H30" i="27"/>
  <c r="F30" i="27"/>
  <c r="J29" i="27"/>
  <c r="H29" i="27"/>
  <c r="F29" i="27"/>
  <c r="J28" i="27"/>
  <c r="H28" i="27"/>
  <c r="F28" i="27"/>
  <c r="J27" i="27"/>
  <c r="H27" i="27"/>
  <c r="F27" i="27"/>
  <c r="J26" i="27"/>
  <c r="H26" i="27"/>
  <c r="F26" i="27"/>
  <c r="J25" i="27"/>
  <c r="H25" i="27"/>
  <c r="F25" i="27"/>
  <c r="J24" i="27"/>
  <c r="H24" i="27"/>
  <c r="F24" i="27"/>
  <c r="J23" i="27"/>
  <c r="H23" i="27"/>
  <c r="F23" i="27"/>
  <c r="J22" i="27"/>
  <c r="H22" i="27"/>
  <c r="F22" i="27"/>
  <c r="J21" i="27"/>
  <c r="H21" i="27"/>
  <c r="F21" i="27"/>
  <c r="J20" i="27"/>
  <c r="H20" i="27"/>
  <c r="F20" i="27"/>
  <c r="J19" i="27"/>
  <c r="H19" i="27"/>
  <c r="F19" i="27"/>
  <c r="J18" i="27"/>
  <c r="H18" i="27"/>
  <c r="F18" i="27"/>
  <c r="J17" i="27"/>
  <c r="H17" i="27"/>
  <c r="F17" i="27"/>
  <c r="J16" i="27"/>
  <c r="H16" i="27"/>
  <c r="F16" i="27"/>
  <c r="J15" i="27"/>
  <c r="H15" i="27"/>
  <c r="F15" i="27"/>
  <c r="J14" i="27"/>
  <c r="H14" i="27"/>
  <c r="F14" i="27"/>
  <c r="J13" i="27"/>
  <c r="H13" i="27"/>
  <c r="F13" i="27"/>
  <c r="J12" i="27"/>
  <c r="H12" i="27"/>
  <c r="F12" i="27"/>
  <c r="J11" i="27"/>
  <c r="H11" i="27"/>
  <c r="F11" i="27"/>
  <c r="J10" i="27"/>
  <c r="H10" i="27"/>
  <c r="F10" i="27"/>
  <c r="J9" i="27"/>
  <c r="H9" i="27"/>
  <c r="F9" i="27"/>
  <c r="J8" i="27"/>
  <c r="H8" i="27"/>
  <c r="F8" i="27"/>
  <c r="B4" i="31" l="1"/>
  <c r="C15" i="26"/>
  <c r="J131" i="28" l="1"/>
  <c r="H131" i="28"/>
  <c r="F131" i="28"/>
  <c r="C131" i="28"/>
  <c r="J130" i="28"/>
  <c r="H130" i="28"/>
  <c r="F130" i="28"/>
  <c r="C130" i="28"/>
  <c r="J129" i="28"/>
  <c r="H129" i="28"/>
  <c r="F129" i="28"/>
  <c r="C129" i="28"/>
  <c r="J128" i="28"/>
  <c r="H128" i="28"/>
  <c r="F128" i="28"/>
  <c r="C128" i="28"/>
  <c r="J127" i="28"/>
  <c r="H127" i="28"/>
  <c r="F127" i="28"/>
  <c r="C127" i="28"/>
  <c r="J126" i="28"/>
  <c r="H126" i="28"/>
  <c r="F126" i="28"/>
  <c r="C126" i="28"/>
  <c r="J125" i="28"/>
  <c r="H125" i="28"/>
  <c r="F125" i="28"/>
  <c r="C125" i="28"/>
  <c r="J124" i="28"/>
  <c r="H124" i="28"/>
  <c r="F124" i="28"/>
  <c r="C124" i="28"/>
  <c r="J123" i="28"/>
  <c r="H123" i="28"/>
  <c r="F123" i="28"/>
  <c r="C123" i="28"/>
  <c r="J122" i="28"/>
  <c r="H122" i="28"/>
  <c r="F122" i="28"/>
  <c r="C122" i="28"/>
  <c r="J121" i="28"/>
  <c r="H121" i="28"/>
  <c r="F121" i="28"/>
  <c r="C121" i="28"/>
  <c r="J120" i="28"/>
  <c r="H120" i="28"/>
  <c r="F120" i="28"/>
  <c r="C120" i="28"/>
  <c r="J119" i="28"/>
  <c r="H119" i="28"/>
  <c r="F119" i="28"/>
  <c r="C119" i="28"/>
  <c r="J118" i="28"/>
  <c r="H118" i="28"/>
  <c r="F118" i="28"/>
  <c r="C118" i="28"/>
  <c r="J117" i="28"/>
  <c r="H117" i="28"/>
  <c r="F117" i="28"/>
  <c r="C117" i="28"/>
  <c r="J116" i="28"/>
  <c r="H116" i="28"/>
  <c r="F116" i="28"/>
  <c r="C116" i="28"/>
  <c r="J115" i="28"/>
  <c r="H115" i="28"/>
  <c r="F115" i="28"/>
  <c r="C115" i="28"/>
  <c r="J114" i="28"/>
  <c r="H114" i="28"/>
  <c r="F114" i="28"/>
  <c r="C114" i="28"/>
  <c r="J113" i="28"/>
  <c r="H113" i="28"/>
  <c r="F113" i="28"/>
  <c r="C113" i="28"/>
  <c r="J112" i="28"/>
  <c r="H112" i="28"/>
  <c r="F112" i="28"/>
  <c r="C112" i="28"/>
  <c r="J111" i="28"/>
  <c r="H111" i="28"/>
  <c r="F111" i="28"/>
  <c r="C111" i="28"/>
  <c r="J131" i="26"/>
  <c r="H131" i="26"/>
  <c r="F131" i="26"/>
  <c r="C131" i="26"/>
  <c r="J130" i="26"/>
  <c r="H130" i="26"/>
  <c r="F130" i="26"/>
  <c r="C130" i="26"/>
  <c r="J129" i="26"/>
  <c r="H129" i="26"/>
  <c r="F129" i="26"/>
  <c r="C129" i="26"/>
  <c r="J128" i="26"/>
  <c r="H128" i="26"/>
  <c r="F128" i="26"/>
  <c r="C128" i="26"/>
  <c r="J127" i="26"/>
  <c r="H127" i="26"/>
  <c r="F127" i="26"/>
  <c r="C127" i="26"/>
  <c r="J126" i="26"/>
  <c r="H126" i="26"/>
  <c r="F126" i="26"/>
  <c r="C126" i="26"/>
  <c r="J125" i="26"/>
  <c r="H125" i="26"/>
  <c r="F125" i="26"/>
  <c r="C125" i="26"/>
  <c r="J124" i="26"/>
  <c r="H124" i="26"/>
  <c r="F124" i="26"/>
  <c r="C124" i="26"/>
  <c r="J123" i="26"/>
  <c r="H123" i="26"/>
  <c r="F123" i="26"/>
  <c r="C123" i="26"/>
  <c r="J122" i="26"/>
  <c r="H122" i="26"/>
  <c r="F122" i="26"/>
  <c r="C122" i="26"/>
  <c r="J121" i="26"/>
  <c r="H121" i="26"/>
  <c r="F121" i="26"/>
  <c r="C121" i="26"/>
  <c r="J120" i="26"/>
  <c r="H120" i="26"/>
  <c r="F120" i="26"/>
  <c r="C120" i="26"/>
  <c r="J119" i="26"/>
  <c r="H119" i="26"/>
  <c r="F119" i="26"/>
  <c r="C119" i="26"/>
  <c r="J118" i="26"/>
  <c r="H118" i="26"/>
  <c r="F118" i="26"/>
  <c r="C118" i="26"/>
  <c r="J117" i="26"/>
  <c r="H117" i="26"/>
  <c r="F117" i="26"/>
  <c r="C117" i="26"/>
  <c r="J116" i="26"/>
  <c r="H116" i="26"/>
  <c r="F116" i="26"/>
  <c r="C116" i="26"/>
  <c r="J115" i="26"/>
  <c r="H115" i="26"/>
  <c r="F115" i="26"/>
  <c r="C115" i="26"/>
  <c r="J114" i="26"/>
  <c r="H114" i="26"/>
  <c r="F114" i="26"/>
  <c r="C114" i="26"/>
  <c r="J113" i="26"/>
  <c r="H113" i="26"/>
  <c r="F113" i="26"/>
  <c r="C113" i="26"/>
  <c r="J112" i="26"/>
  <c r="H112" i="26"/>
  <c r="F112" i="26"/>
  <c r="C112" i="26"/>
  <c r="J111" i="26"/>
  <c r="H111" i="26"/>
  <c r="F111" i="26"/>
  <c r="C111" i="26"/>
  <c r="J131" i="25"/>
  <c r="H131" i="25"/>
  <c r="F131" i="25"/>
  <c r="C131" i="25"/>
  <c r="J130" i="25"/>
  <c r="H130" i="25"/>
  <c r="F130" i="25"/>
  <c r="C130" i="25"/>
  <c r="J129" i="25"/>
  <c r="H129" i="25"/>
  <c r="F129" i="25"/>
  <c r="C129" i="25"/>
  <c r="J128" i="25"/>
  <c r="H128" i="25"/>
  <c r="F128" i="25"/>
  <c r="C128" i="25"/>
  <c r="J127" i="25"/>
  <c r="H127" i="25"/>
  <c r="F127" i="25"/>
  <c r="C127" i="25"/>
  <c r="J126" i="25"/>
  <c r="H126" i="25"/>
  <c r="F126" i="25"/>
  <c r="C126" i="25"/>
  <c r="J125" i="25"/>
  <c r="H125" i="25"/>
  <c r="F125" i="25"/>
  <c r="C125" i="25"/>
  <c r="J124" i="25"/>
  <c r="H124" i="25"/>
  <c r="F124" i="25"/>
  <c r="C124" i="25"/>
  <c r="J123" i="25"/>
  <c r="H123" i="25"/>
  <c r="F123" i="25"/>
  <c r="C123" i="25"/>
  <c r="J122" i="25"/>
  <c r="H122" i="25"/>
  <c r="F122" i="25"/>
  <c r="C122" i="25"/>
  <c r="J121" i="25"/>
  <c r="H121" i="25"/>
  <c r="F121" i="25"/>
  <c r="C121" i="25"/>
  <c r="J120" i="25"/>
  <c r="H120" i="25"/>
  <c r="F120" i="25"/>
  <c r="C120" i="25"/>
  <c r="J119" i="25"/>
  <c r="H119" i="25"/>
  <c r="F119" i="25"/>
  <c r="C119" i="25"/>
  <c r="J118" i="25"/>
  <c r="H118" i="25"/>
  <c r="F118" i="25"/>
  <c r="C118" i="25"/>
  <c r="J117" i="25"/>
  <c r="H117" i="25"/>
  <c r="F117" i="25"/>
  <c r="C117" i="25"/>
  <c r="J116" i="25"/>
  <c r="H116" i="25"/>
  <c r="F116" i="25"/>
  <c r="C116" i="25"/>
  <c r="J115" i="25"/>
  <c r="H115" i="25"/>
  <c r="F115" i="25"/>
  <c r="C115" i="25"/>
  <c r="J114" i="25"/>
  <c r="H114" i="25"/>
  <c r="F114" i="25"/>
  <c r="C114" i="25"/>
  <c r="J113" i="25"/>
  <c r="H113" i="25"/>
  <c r="F113" i="25"/>
  <c r="C113" i="25"/>
  <c r="J112" i="25"/>
  <c r="H112" i="25"/>
  <c r="F112" i="25"/>
  <c r="C112" i="25"/>
  <c r="J111" i="25"/>
  <c r="H111" i="25"/>
  <c r="F111" i="25"/>
  <c r="C111" i="25"/>
  <c r="J131" i="24"/>
  <c r="H131" i="24"/>
  <c r="F131" i="24"/>
  <c r="C131" i="24"/>
  <c r="J130" i="24"/>
  <c r="H130" i="24"/>
  <c r="F130" i="24"/>
  <c r="C130" i="24"/>
  <c r="J129" i="24"/>
  <c r="H129" i="24"/>
  <c r="F129" i="24"/>
  <c r="C129" i="24"/>
  <c r="J128" i="24"/>
  <c r="H128" i="24"/>
  <c r="F128" i="24"/>
  <c r="C128" i="24"/>
  <c r="J127" i="24"/>
  <c r="H127" i="24"/>
  <c r="F127" i="24"/>
  <c r="C127" i="24"/>
  <c r="J126" i="24"/>
  <c r="H126" i="24"/>
  <c r="F126" i="24"/>
  <c r="C126" i="24"/>
  <c r="J125" i="24"/>
  <c r="H125" i="24"/>
  <c r="F125" i="24"/>
  <c r="C125" i="24"/>
  <c r="J124" i="24"/>
  <c r="H124" i="24"/>
  <c r="F124" i="24"/>
  <c r="C124" i="24"/>
  <c r="J123" i="24"/>
  <c r="H123" i="24"/>
  <c r="F123" i="24"/>
  <c r="C123" i="24"/>
  <c r="J122" i="24"/>
  <c r="H122" i="24"/>
  <c r="F122" i="24"/>
  <c r="C122" i="24"/>
  <c r="J121" i="24"/>
  <c r="H121" i="24"/>
  <c r="F121" i="24"/>
  <c r="C121" i="24"/>
  <c r="J120" i="24"/>
  <c r="H120" i="24"/>
  <c r="F120" i="24"/>
  <c r="C120" i="24"/>
  <c r="J119" i="24"/>
  <c r="H119" i="24"/>
  <c r="F119" i="24"/>
  <c r="C119" i="24"/>
  <c r="J118" i="24"/>
  <c r="H118" i="24"/>
  <c r="F118" i="24"/>
  <c r="C118" i="24"/>
  <c r="J117" i="24"/>
  <c r="H117" i="24"/>
  <c r="F117" i="24"/>
  <c r="C117" i="24"/>
  <c r="J116" i="24"/>
  <c r="H116" i="24"/>
  <c r="F116" i="24"/>
  <c r="C116" i="24"/>
  <c r="J115" i="24"/>
  <c r="H115" i="24"/>
  <c r="F115" i="24"/>
  <c r="C115" i="24"/>
  <c r="J114" i="24"/>
  <c r="H114" i="24"/>
  <c r="F114" i="24"/>
  <c r="C114" i="24"/>
  <c r="J113" i="24"/>
  <c r="H113" i="24"/>
  <c r="F113" i="24"/>
  <c r="C113" i="24"/>
  <c r="J112" i="24"/>
  <c r="H112" i="24"/>
  <c r="F112" i="24"/>
  <c r="C112" i="24"/>
  <c r="J111" i="24"/>
  <c r="H111" i="24"/>
  <c r="F111" i="24"/>
  <c r="C111" i="24"/>
  <c r="J131" i="23"/>
  <c r="H131" i="23"/>
  <c r="F131" i="23"/>
  <c r="C131" i="23"/>
  <c r="J130" i="23"/>
  <c r="H130" i="23"/>
  <c r="F130" i="23"/>
  <c r="C130" i="23"/>
  <c r="J129" i="23"/>
  <c r="H129" i="23"/>
  <c r="F129" i="23"/>
  <c r="C129" i="23"/>
  <c r="J128" i="23"/>
  <c r="H128" i="23"/>
  <c r="F128" i="23"/>
  <c r="C128" i="23"/>
  <c r="J127" i="23"/>
  <c r="H127" i="23"/>
  <c r="F127" i="23"/>
  <c r="C127" i="23"/>
  <c r="J126" i="23"/>
  <c r="H126" i="23"/>
  <c r="F126" i="23"/>
  <c r="C126" i="23"/>
  <c r="J125" i="23"/>
  <c r="H125" i="23"/>
  <c r="F125" i="23"/>
  <c r="C125" i="23"/>
  <c r="J124" i="23"/>
  <c r="H124" i="23"/>
  <c r="F124" i="23"/>
  <c r="C124" i="23"/>
  <c r="J123" i="23"/>
  <c r="H123" i="23"/>
  <c r="F123" i="23"/>
  <c r="C123" i="23"/>
  <c r="J122" i="23"/>
  <c r="H122" i="23"/>
  <c r="F122" i="23"/>
  <c r="C122" i="23"/>
  <c r="J121" i="23"/>
  <c r="H121" i="23"/>
  <c r="F121" i="23"/>
  <c r="C121" i="23"/>
  <c r="J120" i="23"/>
  <c r="H120" i="23"/>
  <c r="F120" i="23"/>
  <c r="C120" i="23"/>
  <c r="J119" i="23"/>
  <c r="H119" i="23"/>
  <c r="F119" i="23"/>
  <c r="C119" i="23"/>
  <c r="J118" i="23"/>
  <c r="H118" i="23"/>
  <c r="F118" i="23"/>
  <c r="C118" i="23"/>
  <c r="J117" i="23"/>
  <c r="H117" i="23"/>
  <c r="F117" i="23"/>
  <c r="C117" i="23"/>
  <c r="J116" i="23"/>
  <c r="H116" i="23"/>
  <c r="F116" i="23"/>
  <c r="C116" i="23"/>
  <c r="J115" i="23"/>
  <c r="H115" i="23"/>
  <c r="F115" i="23"/>
  <c r="C115" i="23"/>
  <c r="J114" i="23"/>
  <c r="H114" i="23"/>
  <c r="F114" i="23"/>
  <c r="C114" i="23"/>
  <c r="J113" i="23"/>
  <c r="H113" i="23"/>
  <c r="F113" i="23"/>
  <c r="C113" i="23"/>
  <c r="J112" i="23"/>
  <c r="H112" i="23"/>
  <c r="F112" i="23"/>
  <c r="C112" i="23"/>
  <c r="J111" i="23"/>
  <c r="H111" i="23"/>
  <c r="F111" i="23"/>
  <c r="C111" i="23"/>
  <c r="J131" i="22"/>
  <c r="H131" i="22"/>
  <c r="F131" i="22"/>
  <c r="C131" i="22"/>
  <c r="J130" i="22"/>
  <c r="H130" i="22"/>
  <c r="F130" i="22"/>
  <c r="C130" i="22"/>
  <c r="J129" i="22"/>
  <c r="H129" i="22"/>
  <c r="F129" i="22"/>
  <c r="C129" i="22"/>
  <c r="J128" i="22"/>
  <c r="H128" i="22"/>
  <c r="F128" i="22"/>
  <c r="C128" i="22"/>
  <c r="J127" i="22"/>
  <c r="H127" i="22"/>
  <c r="F127" i="22"/>
  <c r="C127" i="22"/>
  <c r="J126" i="22"/>
  <c r="H126" i="22"/>
  <c r="F126" i="22"/>
  <c r="C126" i="22"/>
  <c r="J125" i="22"/>
  <c r="H125" i="22"/>
  <c r="F125" i="22"/>
  <c r="C125" i="22"/>
  <c r="J124" i="22"/>
  <c r="H124" i="22"/>
  <c r="F124" i="22"/>
  <c r="C124" i="22"/>
  <c r="J123" i="22"/>
  <c r="H123" i="22"/>
  <c r="F123" i="22"/>
  <c r="C123" i="22"/>
  <c r="J122" i="22"/>
  <c r="H122" i="22"/>
  <c r="F122" i="22"/>
  <c r="C122" i="22"/>
  <c r="J121" i="22"/>
  <c r="H121" i="22"/>
  <c r="F121" i="22"/>
  <c r="C121" i="22"/>
  <c r="J120" i="22"/>
  <c r="H120" i="22"/>
  <c r="F120" i="22"/>
  <c r="C120" i="22"/>
  <c r="J119" i="22"/>
  <c r="H119" i="22"/>
  <c r="F119" i="22"/>
  <c r="C119" i="22"/>
  <c r="J118" i="22"/>
  <c r="H118" i="22"/>
  <c r="F118" i="22"/>
  <c r="C118" i="22"/>
  <c r="J117" i="22"/>
  <c r="H117" i="22"/>
  <c r="F117" i="22"/>
  <c r="C117" i="22"/>
  <c r="J116" i="22"/>
  <c r="H116" i="22"/>
  <c r="F116" i="22"/>
  <c r="C116" i="22"/>
  <c r="J115" i="22"/>
  <c r="H115" i="22"/>
  <c r="F115" i="22"/>
  <c r="C115" i="22"/>
  <c r="J114" i="22"/>
  <c r="H114" i="22"/>
  <c r="F114" i="22"/>
  <c r="C114" i="22"/>
  <c r="J113" i="22"/>
  <c r="H113" i="22"/>
  <c r="F113" i="22"/>
  <c r="C113" i="22"/>
  <c r="J112" i="22"/>
  <c r="H112" i="22"/>
  <c r="F112" i="22"/>
  <c r="C112" i="22"/>
  <c r="J111" i="22"/>
  <c r="H111" i="22"/>
  <c r="F111" i="22"/>
  <c r="C111" i="22"/>
  <c r="J131" i="21"/>
  <c r="H131" i="21"/>
  <c r="F131" i="21"/>
  <c r="C131" i="21"/>
  <c r="J130" i="21"/>
  <c r="H130" i="21"/>
  <c r="F130" i="21"/>
  <c r="C130" i="21"/>
  <c r="J129" i="21"/>
  <c r="H129" i="21"/>
  <c r="F129" i="21"/>
  <c r="C129" i="21"/>
  <c r="J128" i="21"/>
  <c r="H128" i="21"/>
  <c r="F128" i="21"/>
  <c r="C128" i="21"/>
  <c r="J127" i="21"/>
  <c r="H127" i="21"/>
  <c r="F127" i="21"/>
  <c r="C127" i="21"/>
  <c r="J126" i="21"/>
  <c r="H126" i="21"/>
  <c r="F126" i="21"/>
  <c r="C126" i="21"/>
  <c r="J125" i="21"/>
  <c r="H125" i="21"/>
  <c r="F125" i="21"/>
  <c r="C125" i="21"/>
  <c r="J124" i="21"/>
  <c r="H124" i="21"/>
  <c r="F124" i="21"/>
  <c r="C124" i="21"/>
  <c r="J123" i="21"/>
  <c r="H123" i="21"/>
  <c r="F123" i="21"/>
  <c r="C123" i="21"/>
  <c r="J122" i="21"/>
  <c r="H122" i="21"/>
  <c r="F122" i="21"/>
  <c r="C122" i="21"/>
  <c r="J121" i="21"/>
  <c r="H121" i="21"/>
  <c r="F121" i="21"/>
  <c r="C121" i="21"/>
  <c r="J120" i="21"/>
  <c r="H120" i="21"/>
  <c r="F120" i="21"/>
  <c r="C120" i="21"/>
  <c r="J119" i="21"/>
  <c r="H119" i="21"/>
  <c r="F119" i="21"/>
  <c r="C119" i="21"/>
  <c r="J118" i="21"/>
  <c r="H118" i="21"/>
  <c r="F118" i="21"/>
  <c r="C118" i="21"/>
  <c r="J117" i="21"/>
  <c r="H117" i="21"/>
  <c r="F117" i="21"/>
  <c r="C117" i="21"/>
  <c r="J116" i="21"/>
  <c r="H116" i="21"/>
  <c r="F116" i="21"/>
  <c r="C116" i="21"/>
  <c r="J115" i="21"/>
  <c r="H115" i="21"/>
  <c r="F115" i="21"/>
  <c r="C115" i="21"/>
  <c r="J114" i="21"/>
  <c r="H114" i="21"/>
  <c r="F114" i="21"/>
  <c r="C114" i="21"/>
  <c r="J113" i="21"/>
  <c r="H113" i="21"/>
  <c r="F113" i="21"/>
  <c r="C113" i="21"/>
  <c r="J112" i="21"/>
  <c r="H112" i="21"/>
  <c r="F112" i="21"/>
  <c r="C112" i="21"/>
  <c r="J111" i="21"/>
  <c r="H111" i="21"/>
  <c r="F111" i="21"/>
  <c r="C111" i="21"/>
  <c r="J131" i="20"/>
  <c r="H131" i="20"/>
  <c r="F131" i="20"/>
  <c r="C131" i="20"/>
  <c r="J130" i="20"/>
  <c r="H130" i="20"/>
  <c r="F130" i="20"/>
  <c r="C130" i="20"/>
  <c r="J129" i="20"/>
  <c r="H129" i="20"/>
  <c r="F129" i="20"/>
  <c r="C129" i="20"/>
  <c r="J128" i="20"/>
  <c r="H128" i="20"/>
  <c r="F128" i="20"/>
  <c r="C128" i="20"/>
  <c r="J127" i="20"/>
  <c r="H127" i="20"/>
  <c r="F127" i="20"/>
  <c r="C127" i="20"/>
  <c r="J126" i="20"/>
  <c r="H126" i="20"/>
  <c r="F126" i="20"/>
  <c r="C126" i="20"/>
  <c r="J125" i="20"/>
  <c r="H125" i="20"/>
  <c r="F125" i="20"/>
  <c r="C125" i="20"/>
  <c r="J124" i="20"/>
  <c r="H124" i="20"/>
  <c r="F124" i="20"/>
  <c r="C124" i="20"/>
  <c r="J123" i="20"/>
  <c r="H123" i="20"/>
  <c r="F123" i="20"/>
  <c r="C123" i="20"/>
  <c r="J122" i="20"/>
  <c r="H122" i="20"/>
  <c r="F122" i="20"/>
  <c r="C122" i="20"/>
  <c r="J121" i="20"/>
  <c r="H121" i="20"/>
  <c r="F121" i="20"/>
  <c r="C121" i="20"/>
  <c r="J120" i="20"/>
  <c r="H120" i="20"/>
  <c r="F120" i="20"/>
  <c r="C120" i="20"/>
  <c r="J119" i="20"/>
  <c r="H119" i="20"/>
  <c r="F119" i="20"/>
  <c r="C119" i="20"/>
  <c r="J118" i="20"/>
  <c r="H118" i="20"/>
  <c r="F118" i="20"/>
  <c r="C118" i="20"/>
  <c r="J117" i="20"/>
  <c r="H117" i="20"/>
  <c r="F117" i="20"/>
  <c r="C117" i="20"/>
  <c r="J116" i="20"/>
  <c r="H116" i="20"/>
  <c r="F116" i="20"/>
  <c r="C116" i="20"/>
  <c r="J115" i="20"/>
  <c r="H115" i="20"/>
  <c r="F115" i="20"/>
  <c r="C115" i="20"/>
  <c r="J114" i="20"/>
  <c r="H114" i="20"/>
  <c r="F114" i="20"/>
  <c r="C114" i="20"/>
  <c r="J113" i="20"/>
  <c r="H113" i="20"/>
  <c r="F113" i="20"/>
  <c r="C113" i="20"/>
  <c r="J112" i="20"/>
  <c r="H112" i="20"/>
  <c r="F112" i="20"/>
  <c r="C112" i="20"/>
  <c r="J111" i="20"/>
  <c r="H111" i="20"/>
  <c r="F111" i="20"/>
  <c r="C111" i="20"/>
  <c r="J131" i="19"/>
  <c r="H131" i="19"/>
  <c r="F131" i="19"/>
  <c r="C131" i="19"/>
  <c r="J130" i="19"/>
  <c r="H130" i="19"/>
  <c r="F130" i="19"/>
  <c r="C130" i="19"/>
  <c r="J129" i="19"/>
  <c r="H129" i="19"/>
  <c r="F129" i="19"/>
  <c r="C129" i="19"/>
  <c r="J128" i="19"/>
  <c r="H128" i="19"/>
  <c r="F128" i="19"/>
  <c r="C128" i="19"/>
  <c r="J127" i="19"/>
  <c r="H127" i="19"/>
  <c r="F127" i="19"/>
  <c r="C127" i="19"/>
  <c r="J126" i="19"/>
  <c r="H126" i="19"/>
  <c r="F126" i="19"/>
  <c r="C126" i="19"/>
  <c r="J125" i="19"/>
  <c r="H125" i="19"/>
  <c r="F125" i="19"/>
  <c r="C125" i="19"/>
  <c r="J124" i="19"/>
  <c r="H124" i="19"/>
  <c r="F124" i="19"/>
  <c r="C124" i="19"/>
  <c r="J123" i="19"/>
  <c r="H123" i="19"/>
  <c r="F123" i="19"/>
  <c r="C123" i="19"/>
  <c r="J122" i="19"/>
  <c r="H122" i="19"/>
  <c r="F122" i="19"/>
  <c r="C122" i="19"/>
  <c r="J121" i="19"/>
  <c r="H121" i="19"/>
  <c r="F121" i="19"/>
  <c r="C121" i="19"/>
  <c r="J120" i="19"/>
  <c r="H120" i="19"/>
  <c r="F120" i="19"/>
  <c r="C120" i="19"/>
  <c r="J119" i="19"/>
  <c r="H119" i="19"/>
  <c r="F119" i="19"/>
  <c r="C119" i="19"/>
  <c r="J118" i="19"/>
  <c r="H118" i="19"/>
  <c r="F118" i="19"/>
  <c r="C118" i="19"/>
  <c r="J117" i="19"/>
  <c r="H117" i="19"/>
  <c r="F117" i="19"/>
  <c r="C117" i="19"/>
  <c r="J116" i="19"/>
  <c r="H116" i="19"/>
  <c r="F116" i="19"/>
  <c r="C116" i="19"/>
  <c r="J115" i="19"/>
  <c r="H115" i="19"/>
  <c r="F115" i="19"/>
  <c r="C115" i="19"/>
  <c r="J114" i="19"/>
  <c r="H114" i="19"/>
  <c r="F114" i="19"/>
  <c r="C114" i="19"/>
  <c r="J113" i="19"/>
  <c r="H113" i="19"/>
  <c r="F113" i="19"/>
  <c r="C113" i="19"/>
  <c r="J112" i="19"/>
  <c r="H112" i="19"/>
  <c r="F112" i="19"/>
  <c r="C112" i="19"/>
  <c r="J111" i="19"/>
  <c r="H111" i="19"/>
  <c r="F111" i="19"/>
  <c r="C111" i="19"/>
  <c r="J131" i="18"/>
  <c r="H131" i="18"/>
  <c r="F131" i="18"/>
  <c r="C131" i="18"/>
  <c r="J130" i="18"/>
  <c r="H130" i="18"/>
  <c r="F130" i="18"/>
  <c r="C130" i="18"/>
  <c r="J129" i="18"/>
  <c r="H129" i="18"/>
  <c r="F129" i="18"/>
  <c r="C129" i="18"/>
  <c r="J128" i="18"/>
  <c r="H128" i="18"/>
  <c r="F128" i="18"/>
  <c r="C128" i="18"/>
  <c r="J127" i="18"/>
  <c r="H127" i="18"/>
  <c r="F127" i="18"/>
  <c r="C127" i="18"/>
  <c r="J126" i="18"/>
  <c r="H126" i="18"/>
  <c r="F126" i="18"/>
  <c r="C126" i="18"/>
  <c r="J125" i="18"/>
  <c r="H125" i="18"/>
  <c r="F125" i="18"/>
  <c r="C125" i="18"/>
  <c r="J124" i="18"/>
  <c r="H124" i="18"/>
  <c r="F124" i="18"/>
  <c r="C124" i="18"/>
  <c r="J123" i="18"/>
  <c r="H123" i="18"/>
  <c r="F123" i="18"/>
  <c r="C123" i="18"/>
  <c r="J122" i="18"/>
  <c r="H122" i="18"/>
  <c r="F122" i="18"/>
  <c r="C122" i="18"/>
  <c r="J121" i="18"/>
  <c r="H121" i="18"/>
  <c r="F121" i="18"/>
  <c r="C121" i="18"/>
  <c r="J120" i="18"/>
  <c r="H120" i="18"/>
  <c r="F120" i="18"/>
  <c r="C120" i="18"/>
  <c r="J119" i="18"/>
  <c r="H119" i="18"/>
  <c r="F119" i="18"/>
  <c r="C119" i="18"/>
  <c r="J118" i="18"/>
  <c r="H118" i="18"/>
  <c r="F118" i="18"/>
  <c r="C118" i="18"/>
  <c r="J117" i="18"/>
  <c r="H117" i="18"/>
  <c r="F117" i="18"/>
  <c r="C117" i="18"/>
  <c r="J116" i="18"/>
  <c r="H116" i="18"/>
  <c r="F116" i="18"/>
  <c r="C116" i="18"/>
  <c r="J115" i="18"/>
  <c r="H115" i="18"/>
  <c r="F115" i="18"/>
  <c r="C115" i="18"/>
  <c r="J114" i="18"/>
  <c r="H114" i="18"/>
  <c r="F114" i="18"/>
  <c r="C114" i="18"/>
  <c r="J113" i="18"/>
  <c r="H113" i="18"/>
  <c r="F113" i="18"/>
  <c r="C113" i="18"/>
  <c r="J112" i="18"/>
  <c r="H112" i="18"/>
  <c r="F112" i="18"/>
  <c r="C112" i="18"/>
  <c r="J111" i="18"/>
  <c r="H111" i="18"/>
  <c r="F111" i="18"/>
  <c r="C111" i="18"/>
  <c r="J131" i="17"/>
  <c r="H131" i="17"/>
  <c r="F131" i="17"/>
  <c r="C131" i="17"/>
  <c r="J130" i="17"/>
  <c r="H130" i="17"/>
  <c r="F130" i="17"/>
  <c r="C130" i="17"/>
  <c r="J129" i="17"/>
  <c r="H129" i="17"/>
  <c r="F129" i="17"/>
  <c r="C129" i="17"/>
  <c r="J128" i="17"/>
  <c r="H128" i="17"/>
  <c r="F128" i="17"/>
  <c r="C128" i="17"/>
  <c r="J127" i="17"/>
  <c r="H127" i="17"/>
  <c r="F127" i="17"/>
  <c r="C127" i="17"/>
  <c r="J126" i="17"/>
  <c r="H126" i="17"/>
  <c r="F126" i="17"/>
  <c r="C126" i="17"/>
  <c r="J125" i="17"/>
  <c r="H125" i="17"/>
  <c r="F125" i="17"/>
  <c r="C125" i="17"/>
  <c r="J124" i="17"/>
  <c r="H124" i="17"/>
  <c r="F124" i="17"/>
  <c r="C124" i="17"/>
  <c r="J123" i="17"/>
  <c r="H123" i="17"/>
  <c r="F123" i="17"/>
  <c r="C123" i="17"/>
  <c r="J122" i="17"/>
  <c r="H122" i="17"/>
  <c r="F122" i="17"/>
  <c r="C122" i="17"/>
  <c r="J121" i="17"/>
  <c r="H121" i="17"/>
  <c r="F121" i="17"/>
  <c r="C121" i="17"/>
  <c r="J120" i="17"/>
  <c r="H120" i="17"/>
  <c r="F120" i="17"/>
  <c r="C120" i="17"/>
  <c r="J119" i="17"/>
  <c r="H119" i="17"/>
  <c r="F119" i="17"/>
  <c r="C119" i="17"/>
  <c r="J118" i="17"/>
  <c r="H118" i="17"/>
  <c r="F118" i="17"/>
  <c r="C118" i="17"/>
  <c r="J117" i="17"/>
  <c r="H117" i="17"/>
  <c r="F117" i="17"/>
  <c r="C117" i="17"/>
  <c r="J116" i="17"/>
  <c r="H116" i="17"/>
  <c r="F116" i="17"/>
  <c r="C116" i="17"/>
  <c r="J115" i="17"/>
  <c r="H115" i="17"/>
  <c r="F115" i="17"/>
  <c r="C115" i="17"/>
  <c r="J114" i="17"/>
  <c r="H114" i="17"/>
  <c r="F114" i="17"/>
  <c r="C114" i="17"/>
  <c r="J113" i="17"/>
  <c r="H113" i="17"/>
  <c r="F113" i="17"/>
  <c r="C113" i="17"/>
  <c r="J112" i="17"/>
  <c r="H112" i="17"/>
  <c r="F112" i="17"/>
  <c r="C112" i="17"/>
  <c r="J111" i="17"/>
  <c r="H111" i="17"/>
  <c r="F111" i="17"/>
  <c r="C111" i="17"/>
  <c r="J131" i="16"/>
  <c r="H131" i="16"/>
  <c r="F131" i="16"/>
  <c r="C131" i="16"/>
  <c r="J130" i="16"/>
  <c r="H130" i="16"/>
  <c r="F130" i="16"/>
  <c r="C130" i="16"/>
  <c r="J129" i="16"/>
  <c r="H129" i="16"/>
  <c r="F129" i="16"/>
  <c r="C129" i="16"/>
  <c r="J128" i="16"/>
  <c r="H128" i="16"/>
  <c r="F128" i="16"/>
  <c r="C128" i="16"/>
  <c r="J127" i="16"/>
  <c r="H127" i="16"/>
  <c r="F127" i="16"/>
  <c r="C127" i="16"/>
  <c r="J126" i="16"/>
  <c r="H126" i="16"/>
  <c r="F126" i="16"/>
  <c r="C126" i="16"/>
  <c r="J125" i="16"/>
  <c r="H125" i="16"/>
  <c r="F125" i="16"/>
  <c r="C125" i="16"/>
  <c r="J124" i="16"/>
  <c r="H124" i="16"/>
  <c r="F124" i="16"/>
  <c r="C124" i="16"/>
  <c r="J123" i="16"/>
  <c r="H123" i="16"/>
  <c r="F123" i="16"/>
  <c r="C123" i="16"/>
  <c r="J122" i="16"/>
  <c r="H122" i="16"/>
  <c r="F122" i="16"/>
  <c r="C122" i="16"/>
  <c r="J121" i="16"/>
  <c r="H121" i="16"/>
  <c r="F121" i="16"/>
  <c r="C121" i="16"/>
  <c r="J120" i="16"/>
  <c r="H120" i="16"/>
  <c r="F120" i="16"/>
  <c r="C120" i="16"/>
  <c r="J119" i="16"/>
  <c r="H119" i="16"/>
  <c r="F119" i="16"/>
  <c r="C119" i="16"/>
  <c r="J118" i="16"/>
  <c r="H118" i="16"/>
  <c r="F118" i="16"/>
  <c r="C118" i="16"/>
  <c r="J117" i="16"/>
  <c r="H117" i="16"/>
  <c r="F117" i="16"/>
  <c r="C117" i="16"/>
  <c r="J116" i="16"/>
  <c r="H116" i="16"/>
  <c r="F116" i="16"/>
  <c r="C116" i="16"/>
  <c r="J115" i="16"/>
  <c r="H115" i="16"/>
  <c r="F115" i="16"/>
  <c r="C115" i="16"/>
  <c r="J114" i="16"/>
  <c r="H114" i="16"/>
  <c r="F114" i="16"/>
  <c r="C114" i="16"/>
  <c r="J113" i="16"/>
  <c r="H113" i="16"/>
  <c r="F113" i="16"/>
  <c r="C113" i="16"/>
  <c r="J112" i="16"/>
  <c r="H112" i="16"/>
  <c r="F112" i="16"/>
  <c r="C112" i="16"/>
  <c r="J111" i="16"/>
  <c r="H111" i="16"/>
  <c r="F111" i="16"/>
  <c r="C111" i="16"/>
  <c r="J131" i="15"/>
  <c r="H131" i="15"/>
  <c r="F131" i="15"/>
  <c r="C131" i="15"/>
  <c r="J130" i="15"/>
  <c r="H130" i="15"/>
  <c r="F130" i="15"/>
  <c r="C130" i="15"/>
  <c r="J129" i="15"/>
  <c r="H129" i="15"/>
  <c r="F129" i="15"/>
  <c r="C129" i="15"/>
  <c r="J128" i="15"/>
  <c r="H128" i="15"/>
  <c r="F128" i="15"/>
  <c r="C128" i="15"/>
  <c r="J127" i="15"/>
  <c r="H127" i="15"/>
  <c r="F127" i="15"/>
  <c r="C127" i="15"/>
  <c r="J126" i="15"/>
  <c r="H126" i="15"/>
  <c r="F126" i="15"/>
  <c r="C126" i="15"/>
  <c r="J125" i="15"/>
  <c r="H125" i="15"/>
  <c r="F125" i="15"/>
  <c r="C125" i="15"/>
  <c r="J124" i="15"/>
  <c r="H124" i="15"/>
  <c r="F124" i="15"/>
  <c r="C124" i="15"/>
  <c r="J123" i="15"/>
  <c r="H123" i="15"/>
  <c r="F123" i="15"/>
  <c r="C123" i="15"/>
  <c r="J122" i="15"/>
  <c r="H122" i="15"/>
  <c r="F122" i="15"/>
  <c r="C122" i="15"/>
  <c r="J121" i="15"/>
  <c r="H121" i="15"/>
  <c r="F121" i="15"/>
  <c r="C121" i="15"/>
  <c r="J120" i="15"/>
  <c r="H120" i="15"/>
  <c r="F120" i="15"/>
  <c r="C120" i="15"/>
  <c r="J119" i="15"/>
  <c r="H119" i="15"/>
  <c r="F119" i="15"/>
  <c r="C119" i="15"/>
  <c r="J118" i="15"/>
  <c r="H118" i="15"/>
  <c r="F118" i="15"/>
  <c r="C118" i="15"/>
  <c r="J117" i="15"/>
  <c r="H117" i="15"/>
  <c r="F117" i="15"/>
  <c r="C117" i="15"/>
  <c r="J116" i="15"/>
  <c r="H116" i="15"/>
  <c r="F116" i="15"/>
  <c r="C116" i="15"/>
  <c r="J115" i="15"/>
  <c r="H115" i="15"/>
  <c r="F115" i="15"/>
  <c r="C115" i="15"/>
  <c r="J114" i="15"/>
  <c r="H114" i="15"/>
  <c r="F114" i="15"/>
  <c r="C114" i="15"/>
  <c r="J113" i="15"/>
  <c r="H113" i="15"/>
  <c r="F113" i="15"/>
  <c r="C113" i="15"/>
  <c r="J112" i="15"/>
  <c r="H112" i="15"/>
  <c r="F112" i="15"/>
  <c r="C112" i="15"/>
  <c r="J111" i="15"/>
  <c r="H111" i="15"/>
  <c r="F111" i="15"/>
  <c r="C111" i="15"/>
  <c r="J131" i="14"/>
  <c r="H131" i="14"/>
  <c r="F131" i="14"/>
  <c r="C131" i="14"/>
  <c r="J130" i="14"/>
  <c r="H130" i="14"/>
  <c r="F130" i="14"/>
  <c r="C130" i="14"/>
  <c r="J129" i="14"/>
  <c r="H129" i="14"/>
  <c r="F129" i="14"/>
  <c r="C129" i="14"/>
  <c r="J128" i="14"/>
  <c r="H128" i="14"/>
  <c r="F128" i="14"/>
  <c r="C128" i="14"/>
  <c r="J127" i="14"/>
  <c r="H127" i="14"/>
  <c r="F127" i="14"/>
  <c r="C127" i="14"/>
  <c r="J126" i="14"/>
  <c r="H126" i="14"/>
  <c r="F126" i="14"/>
  <c r="C126" i="14"/>
  <c r="J125" i="14"/>
  <c r="H125" i="14"/>
  <c r="F125" i="14"/>
  <c r="C125" i="14"/>
  <c r="J124" i="14"/>
  <c r="H124" i="14"/>
  <c r="F124" i="14"/>
  <c r="C124" i="14"/>
  <c r="J123" i="14"/>
  <c r="H123" i="14"/>
  <c r="F123" i="14"/>
  <c r="C123" i="14"/>
  <c r="J122" i="14"/>
  <c r="H122" i="14"/>
  <c r="F122" i="14"/>
  <c r="C122" i="14"/>
  <c r="J121" i="14"/>
  <c r="H121" i="14"/>
  <c r="F121" i="14"/>
  <c r="C121" i="14"/>
  <c r="J120" i="14"/>
  <c r="H120" i="14"/>
  <c r="F120" i="14"/>
  <c r="C120" i="14"/>
  <c r="J119" i="14"/>
  <c r="H119" i="14"/>
  <c r="F119" i="14"/>
  <c r="C119" i="14"/>
  <c r="J118" i="14"/>
  <c r="H118" i="14"/>
  <c r="F118" i="14"/>
  <c r="C118" i="14"/>
  <c r="J117" i="14"/>
  <c r="H117" i="14"/>
  <c r="F117" i="14"/>
  <c r="C117" i="14"/>
  <c r="J116" i="14"/>
  <c r="H116" i="14"/>
  <c r="F116" i="14"/>
  <c r="C116" i="14"/>
  <c r="J115" i="14"/>
  <c r="H115" i="14"/>
  <c r="F115" i="14"/>
  <c r="C115" i="14"/>
  <c r="J114" i="14"/>
  <c r="H114" i="14"/>
  <c r="F114" i="14"/>
  <c r="C114" i="14"/>
  <c r="J113" i="14"/>
  <c r="H113" i="14"/>
  <c r="F113" i="14"/>
  <c r="C113" i="14"/>
  <c r="J112" i="14"/>
  <c r="H112" i="14"/>
  <c r="F112" i="14"/>
  <c r="C112" i="14"/>
  <c r="J111" i="14"/>
  <c r="H111" i="14"/>
  <c r="F111" i="14"/>
  <c r="C111" i="14"/>
  <c r="J131" i="13"/>
  <c r="H131" i="13"/>
  <c r="F131" i="13"/>
  <c r="C131" i="13"/>
  <c r="J130" i="13"/>
  <c r="H130" i="13"/>
  <c r="F130" i="13"/>
  <c r="C130" i="13"/>
  <c r="J129" i="13"/>
  <c r="H129" i="13"/>
  <c r="F129" i="13"/>
  <c r="C129" i="13"/>
  <c r="J128" i="13"/>
  <c r="H128" i="13"/>
  <c r="F128" i="13"/>
  <c r="C128" i="13"/>
  <c r="J127" i="13"/>
  <c r="H127" i="13"/>
  <c r="F127" i="13"/>
  <c r="C127" i="13"/>
  <c r="J126" i="13"/>
  <c r="H126" i="13"/>
  <c r="F126" i="13"/>
  <c r="C126" i="13"/>
  <c r="J125" i="13"/>
  <c r="H125" i="13"/>
  <c r="F125" i="13"/>
  <c r="C125" i="13"/>
  <c r="J124" i="13"/>
  <c r="H124" i="13"/>
  <c r="F124" i="13"/>
  <c r="C124" i="13"/>
  <c r="J123" i="13"/>
  <c r="H123" i="13"/>
  <c r="F123" i="13"/>
  <c r="C123" i="13"/>
  <c r="J122" i="13"/>
  <c r="H122" i="13"/>
  <c r="F122" i="13"/>
  <c r="C122" i="13"/>
  <c r="J121" i="13"/>
  <c r="H121" i="13"/>
  <c r="F121" i="13"/>
  <c r="C121" i="13"/>
  <c r="J120" i="13"/>
  <c r="H120" i="13"/>
  <c r="F120" i="13"/>
  <c r="C120" i="13"/>
  <c r="J119" i="13"/>
  <c r="H119" i="13"/>
  <c r="F119" i="13"/>
  <c r="C119" i="13"/>
  <c r="J118" i="13"/>
  <c r="H118" i="13"/>
  <c r="F118" i="13"/>
  <c r="C118" i="13"/>
  <c r="J117" i="13"/>
  <c r="H117" i="13"/>
  <c r="F117" i="13"/>
  <c r="C117" i="13"/>
  <c r="J116" i="13"/>
  <c r="H116" i="13"/>
  <c r="F116" i="13"/>
  <c r="C116" i="13"/>
  <c r="J115" i="13"/>
  <c r="H115" i="13"/>
  <c r="F115" i="13"/>
  <c r="C115" i="13"/>
  <c r="J114" i="13"/>
  <c r="H114" i="13"/>
  <c r="F114" i="13"/>
  <c r="C114" i="13"/>
  <c r="J113" i="13"/>
  <c r="H113" i="13"/>
  <c r="F113" i="13"/>
  <c r="C113" i="13"/>
  <c r="J112" i="13"/>
  <c r="H112" i="13"/>
  <c r="F112" i="13"/>
  <c r="C112" i="13"/>
  <c r="J111" i="13"/>
  <c r="H111" i="13"/>
  <c r="F111" i="13"/>
  <c r="C111" i="13"/>
  <c r="J131" i="12"/>
  <c r="H131" i="12"/>
  <c r="F131" i="12"/>
  <c r="C131" i="12"/>
  <c r="J130" i="12"/>
  <c r="H130" i="12"/>
  <c r="F130" i="12"/>
  <c r="C130" i="12"/>
  <c r="J129" i="12"/>
  <c r="H129" i="12"/>
  <c r="F129" i="12"/>
  <c r="C129" i="12"/>
  <c r="J128" i="12"/>
  <c r="H128" i="12"/>
  <c r="F128" i="12"/>
  <c r="C128" i="12"/>
  <c r="J127" i="12"/>
  <c r="H127" i="12"/>
  <c r="F127" i="12"/>
  <c r="C127" i="12"/>
  <c r="J126" i="12"/>
  <c r="H126" i="12"/>
  <c r="F126" i="12"/>
  <c r="C126" i="12"/>
  <c r="J125" i="12"/>
  <c r="H125" i="12"/>
  <c r="F125" i="12"/>
  <c r="C125" i="12"/>
  <c r="J124" i="12"/>
  <c r="H124" i="12"/>
  <c r="F124" i="12"/>
  <c r="C124" i="12"/>
  <c r="J123" i="12"/>
  <c r="H123" i="12"/>
  <c r="F123" i="12"/>
  <c r="C123" i="12"/>
  <c r="J122" i="12"/>
  <c r="H122" i="12"/>
  <c r="F122" i="12"/>
  <c r="C122" i="12"/>
  <c r="J121" i="12"/>
  <c r="H121" i="12"/>
  <c r="F121" i="12"/>
  <c r="C121" i="12"/>
  <c r="J120" i="12"/>
  <c r="H120" i="12"/>
  <c r="F120" i="12"/>
  <c r="C120" i="12"/>
  <c r="J119" i="12"/>
  <c r="H119" i="12"/>
  <c r="F119" i="12"/>
  <c r="C119" i="12"/>
  <c r="J118" i="12"/>
  <c r="H118" i="12"/>
  <c r="F118" i="12"/>
  <c r="C118" i="12"/>
  <c r="J117" i="12"/>
  <c r="H117" i="12"/>
  <c r="F117" i="12"/>
  <c r="C117" i="12"/>
  <c r="J116" i="12"/>
  <c r="H116" i="12"/>
  <c r="F116" i="12"/>
  <c r="C116" i="12"/>
  <c r="J115" i="12"/>
  <c r="H115" i="12"/>
  <c r="F115" i="12"/>
  <c r="C115" i="12"/>
  <c r="J114" i="12"/>
  <c r="H114" i="12"/>
  <c r="F114" i="12"/>
  <c r="C114" i="12"/>
  <c r="J113" i="12"/>
  <c r="H113" i="12"/>
  <c r="F113" i="12"/>
  <c r="C113" i="12"/>
  <c r="J112" i="12"/>
  <c r="H112" i="12"/>
  <c r="F112" i="12"/>
  <c r="C112" i="12"/>
  <c r="J111" i="12"/>
  <c r="H111" i="12"/>
  <c r="F111" i="12"/>
  <c r="C111" i="12"/>
  <c r="J131" i="11"/>
  <c r="H131" i="11"/>
  <c r="F131" i="11"/>
  <c r="C131" i="11"/>
  <c r="J130" i="11"/>
  <c r="H130" i="11"/>
  <c r="F130" i="11"/>
  <c r="C130" i="11"/>
  <c r="J129" i="11"/>
  <c r="H129" i="11"/>
  <c r="F129" i="11"/>
  <c r="C129" i="11"/>
  <c r="J128" i="11"/>
  <c r="H128" i="11"/>
  <c r="F128" i="11"/>
  <c r="C128" i="11"/>
  <c r="J127" i="11"/>
  <c r="H127" i="11"/>
  <c r="F127" i="11"/>
  <c r="C127" i="11"/>
  <c r="J126" i="11"/>
  <c r="H126" i="11"/>
  <c r="F126" i="11"/>
  <c r="C126" i="11"/>
  <c r="J125" i="11"/>
  <c r="H125" i="11"/>
  <c r="F125" i="11"/>
  <c r="C125" i="11"/>
  <c r="J124" i="11"/>
  <c r="H124" i="11"/>
  <c r="F124" i="11"/>
  <c r="C124" i="11"/>
  <c r="J123" i="11"/>
  <c r="H123" i="11"/>
  <c r="F123" i="11"/>
  <c r="C123" i="11"/>
  <c r="J122" i="11"/>
  <c r="H122" i="11"/>
  <c r="F122" i="11"/>
  <c r="C122" i="11"/>
  <c r="J121" i="11"/>
  <c r="H121" i="11"/>
  <c r="F121" i="11"/>
  <c r="C121" i="11"/>
  <c r="J120" i="11"/>
  <c r="H120" i="11"/>
  <c r="F120" i="11"/>
  <c r="C120" i="11"/>
  <c r="J119" i="11"/>
  <c r="H119" i="11"/>
  <c r="F119" i="11"/>
  <c r="C119" i="11"/>
  <c r="J118" i="11"/>
  <c r="H118" i="11"/>
  <c r="F118" i="11"/>
  <c r="C118" i="11"/>
  <c r="J117" i="11"/>
  <c r="H117" i="11"/>
  <c r="F117" i="11"/>
  <c r="C117" i="11"/>
  <c r="J116" i="11"/>
  <c r="H116" i="11"/>
  <c r="F116" i="11"/>
  <c r="C116" i="11"/>
  <c r="J115" i="11"/>
  <c r="H115" i="11"/>
  <c r="F115" i="11"/>
  <c r="C115" i="11"/>
  <c r="J114" i="11"/>
  <c r="H114" i="11"/>
  <c r="F114" i="11"/>
  <c r="C114" i="11"/>
  <c r="J113" i="11"/>
  <c r="H113" i="11"/>
  <c r="F113" i="11"/>
  <c r="C113" i="11"/>
  <c r="J112" i="11"/>
  <c r="H112" i="11"/>
  <c r="F112" i="11"/>
  <c r="C112" i="11"/>
  <c r="J111" i="11"/>
  <c r="H111" i="11"/>
  <c r="F111" i="11"/>
  <c r="C111" i="11"/>
  <c r="J131" i="10"/>
  <c r="H131" i="10"/>
  <c r="F131" i="10"/>
  <c r="C131" i="10"/>
  <c r="J130" i="10"/>
  <c r="H130" i="10"/>
  <c r="F130" i="10"/>
  <c r="C130" i="10"/>
  <c r="J129" i="10"/>
  <c r="H129" i="10"/>
  <c r="F129" i="10"/>
  <c r="C129" i="10"/>
  <c r="J128" i="10"/>
  <c r="H128" i="10"/>
  <c r="F128" i="10"/>
  <c r="C128" i="10"/>
  <c r="J127" i="10"/>
  <c r="H127" i="10"/>
  <c r="F127" i="10"/>
  <c r="C127" i="10"/>
  <c r="J126" i="10"/>
  <c r="H126" i="10"/>
  <c r="F126" i="10"/>
  <c r="C126" i="10"/>
  <c r="J125" i="10"/>
  <c r="H125" i="10"/>
  <c r="F125" i="10"/>
  <c r="C125" i="10"/>
  <c r="J124" i="10"/>
  <c r="H124" i="10"/>
  <c r="F124" i="10"/>
  <c r="C124" i="10"/>
  <c r="J123" i="10"/>
  <c r="H123" i="10"/>
  <c r="F123" i="10"/>
  <c r="C123" i="10"/>
  <c r="J122" i="10"/>
  <c r="H122" i="10"/>
  <c r="F122" i="10"/>
  <c r="C122" i="10"/>
  <c r="J121" i="10"/>
  <c r="H121" i="10"/>
  <c r="F121" i="10"/>
  <c r="C121" i="10"/>
  <c r="J120" i="10"/>
  <c r="H120" i="10"/>
  <c r="F120" i="10"/>
  <c r="C120" i="10"/>
  <c r="J119" i="10"/>
  <c r="H119" i="10"/>
  <c r="F119" i="10"/>
  <c r="C119" i="10"/>
  <c r="J118" i="10"/>
  <c r="H118" i="10"/>
  <c r="F118" i="10"/>
  <c r="C118" i="10"/>
  <c r="J117" i="10"/>
  <c r="H117" i="10"/>
  <c r="F117" i="10"/>
  <c r="C117" i="10"/>
  <c r="J116" i="10"/>
  <c r="H116" i="10"/>
  <c r="F116" i="10"/>
  <c r="C116" i="10"/>
  <c r="J115" i="10"/>
  <c r="H115" i="10"/>
  <c r="F115" i="10"/>
  <c r="C115" i="10"/>
  <c r="J114" i="10"/>
  <c r="H114" i="10"/>
  <c r="F114" i="10"/>
  <c r="C114" i="10"/>
  <c r="J113" i="10"/>
  <c r="H113" i="10"/>
  <c r="F113" i="10"/>
  <c r="C113" i="10"/>
  <c r="J112" i="10"/>
  <c r="H112" i="10"/>
  <c r="F112" i="10"/>
  <c r="C112" i="10"/>
  <c r="J111" i="10"/>
  <c r="H111" i="10"/>
  <c r="F111" i="10"/>
  <c r="C111" i="10"/>
  <c r="J131" i="9"/>
  <c r="H131" i="9"/>
  <c r="F131" i="9"/>
  <c r="C131" i="9"/>
  <c r="J130" i="9"/>
  <c r="H130" i="9"/>
  <c r="F130" i="9"/>
  <c r="C130" i="9"/>
  <c r="J129" i="9"/>
  <c r="H129" i="9"/>
  <c r="F129" i="9"/>
  <c r="C129" i="9"/>
  <c r="J128" i="9"/>
  <c r="H128" i="9"/>
  <c r="F128" i="9"/>
  <c r="C128" i="9"/>
  <c r="J127" i="9"/>
  <c r="H127" i="9"/>
  <c r="F127" i="9"/>
  <c r="C127" i="9"/>
  <c r="J126" i="9"/>
  <c r="H126" i="9"/>
  <c r="F126" i="9"/>
  <c r="C126" i="9"/>
  <c r="J125" i="9"/>
  <c r="H125" i="9"/>
  <c r="F125" i="9"/>
  <c r="C125" i="9"/>
  <c r="J124" i="9"/>
  <c r="H124" i="9"/>
  <c r="F124" i="9"/>
  <c r="C124" i="9"/>
  <c r="J123" i="9"/>
  <c r="H123" i="9"/>
  <c r="F123" i="9"/>
  <c r="C123" i="9"/>
  <c r="J122" i="9"/>
  <c r="H122" i="9"/>
  <c r="F122" i="9"/>
  <c r="C122" i="9"/>
  <c r="J121" i="9"/>
  <c r="H121" i="9"/>
  <c r="F121" i="9"/>
  <c r="C121" i="9"/>
  <c r="J120" i="9"/>
  <c r="H120" i="9"/>
  <c r="F120" i="9"/>
  <c r="C120" i="9"/>
  <c r="J119" i="9"/>
  <c r="H119" i="9"/>
  <c r="F119" i="9"/>
  <c r="C119" i="9"/>
  <c r="J118" i="9"/>
  <c r="H118" i="9"/>
  <c r="F118" i="9"/>
  <c r="C118" i="9"/>
  <c r="J117" i="9"/>
  <c r="H117" i="9"/>
  <c r="F117" i="9"/>
  <c r="C117" i="9"/>
  <c r="J116" i="9"/>
  <c r="H116" i="9"/>
  <c r="F116" i="9"/>
  <c r="C116" i="9"/>
  <c r="J115" i="9"/>
  <c r="H115" i="9"/>
  <c r="F115" i="9"/>
  <c r="C115" i="9"/>
  <c r="J114" i="9"/>
  <c r="H114" i="9"/>
  <c r="F114" i="9"/>
  <c r="C114" i="9"/>
  <c r="J113" i="9"/>
  <c r="H113" i="9"/>
  <c r="F113" i="9"/>
  <c r="C113" i="9"/>
  <c r="J112" i="9"/>
  <c r="H112" i="9"/>
  <c r="F112" i="9"/>
  <c r="C112" i="9"/>
  <c r="J111" i="9"/>
  <c r="H111" i="9"/>
  <c r="F111" i="9"/>
  <c r="C111" i="9"/>
  <c r="J131" i="3"/>
  <c r="H131" i="3"/>
  <c r="F131" i="3"/>
  <c r="C131" i="3"/>
  <c r="J130" i="3"/>
  <c r="H130" i="3"/>
  <c r="F130" i="3"/>
  <c r="C130" i="3"/>
  <c r="J129" i="3"/>
  <c r="H129" i="3"/>
  <c r="F129" i="3"/>
  <c r="C129" i="3"/>
  <c r="J128" i="3"/>
  <c r="H128" i="3"/>
  <c r="F128" i="3"/>
  <c r="C128" i="3"/>
  <c r="J127" i="3"/>
  <c r="H127" i="3"/>
  <c r="F127" i="3"/>
  <c r="C127" i="3"/>
  <c r="J126" i="3"/>
  <c r="H126" i="3"/>
  <c r="F126" i="3"/>
  <c r="C126" i="3"/>
  <c r="J125" i="3"/>
  <c r="H125" i="3"/>
  <c r="F125" i="3"/>
  <c r="C125" i="3"/>
  <c r="J124" i="3"/>
  <c r="H124" i="3"/>
  <c r="F124" i="3"/>
  <c r="C124" i="3"/>
  <c r="J123" i="3"/>
  <c r="H123" i="3"/>
  <c r="F123" i="3"/>
  <c r="C123" i="3"/>
  <c r="J122" i="3"/>
  <c r="H122" i="3"/>
  <c r="F122" i="3"/>
  <c r="C122" i="3"/>
  <c r="J121" i="3"/>
  <c r="H121" i="3"/>
  <c r="F121" i="3"/>
  <c r="C121" i="3"/>
  <c r="J120" i="3"/>
  <c r="H120" i="3"/>
  <c r="F120" i="3"/>
  <c r="C120" i="3"/>
  <c r="J119" i="3"/>
  <c r="H119" i="3"/>
  <c r="F119" i="3"/>
  <c r="C119" i="3"/>
  <c r="J118" i="3"/>
  <c r="H118" i="3"/>
  <c r="F118" i="3"/>
  <c r="C118" i="3"/>
  <c r="J117" i="3"/>
  <c r="H117" i="3"/>
  <c r="F117" i="3"/>
  <c r="C117" i="3"/>
  <c r="J116" i="3"/>
  <c r="H116" i="3"/>
  <c r="F116" i="3"/>
  <c r="C116" i="3"/>
  <c r="J115" i="3"/>
  <c r="H115" i="3"/>
  <c r="F115" i="3"/>
  <c r="C115" i="3"/>
  <c r="J114" i="3"/>
  <c r="H114" i="3"/>
  <c r="F114" i="3"/>
  <c r="C114" i="3"/>
  <c r="J113" i="3"/>
  <c r="H113" i="3"/>
  <c r="F113" i="3"/>
  <c r="C113" i="3"/>
  <c r="J112" i="3"/>
  <c r="H112" i="3"/>
  <c r="F112" i="3"/>
  <c r="C112" i="3"/>
  <c r="J111" i="3"/>
  <c r="H111" i="3"/>
  <c r="F111" i="3"/>
  <c r="C111" i="3"/>
  <c r="J131" i="27"/>
  <c r="H131" i="27"/>
  <c r="F131" i="27"/>
  <c r="C131" i="27"/>
  <c r="J130" i="27"/>
  <c r="H130" i="27"/>
  <c r="F130" i="27"/>
  <c r="C130" i="27"/>
  <c r="J129" i="27"/>
  <c r="H129" i="27"/>
  <c r="F129" i="27"/>
  <c r="C129" i="27"/>
  <c r="J128" i="27"/>
  <c r="H128" i="27"/>
  <c r="F128" i="27"/>
  <c r="C128" i="27"/>
  <c r="J127" i="27"/>
  <c r="H127" i="27"/>
  <c r="F127" i="27"/>
  <c r="C127" i="27"/>
  <c r="J126" i="27"/>
  <c r="H126" i="27"/>
  <c r="F126" i="27"/>
  <c r="C126" i="27"/>
  <c r="J125" i="27"/>
  <c r="H125" i="27"/>
  <c r="F125" i="27"/>
  <c r="C125" i="27"/>
  <c r="J124" i="27"/>
  <c r="H124" i="27"/>
  <c r="F124" i="27"/>
  <c r="C124" i="27"/>
  <c r="J123" i="27"/>
  <c r="H123" i="27"/>
  <c r="F123" i="27"/>
  <c r="C123" i="27"/>
  <c r="J122" i="27"/>
  <c r="H122" i="27"/>
  <c r="F122" i="27"/>
  <c r="C122" i="27"/>
  <c r="J121" i="27"/>
  <c r="H121" i="27"/>
  <c r="F121" i="27"/>
  <c r="C121" i="27"/>
  <c r="J120" i="27"/>
  <c r="H120" i="27"/>
  <c r="F120" i="27"/>
  <c r="C120" i="27"/>
  <c r="J119" i="27"/>
  <c r="H119" i="27"/>
  <c r="F119" i="27"/>
  <c r="C119" i="27"/>
  <c r="J118" i="27"/>
  <c r="H118" i="27"/>
  <c r="F118" i="27"/>
  <c r="C118" i="27"/>
  <c r="J117" i="27"/>
  <c r="H117" i="27"/>
  <c r="F117" i="27"/>
  <c r="C117" i="27"/>
  <c r="J116" i="27"/>
  <c r="H116" i="27"/>
  <c r="F116" i="27"/>
  <c r="C116" i="27"/>
  <c r="J115" i="27"/>
  <c r="H115" i="27"/>
  <c r="F115" i="27"/>
  <c r="C115" i="27"/>
  <c r="J114" i="27"/>
  <c r="H114" i="27"/>
  <c r="F114" i="27"/>
  <c r="C114" i="27"/>
  <c r="J113" i="27"/>
  <c r="H113" i="27"/>
  <c r="F113" i="27"/>
  <c r="C113" i="27"/>
  <c r="J112" i="27"/>
  <c r="H112" i="27"/>
  <c r="F112" i="27"/>
  <c r="C112" i="27"/>
  <c r="J111" i="27"/>
  <c r="H111" i="27"/>
  <c r="F111" i="27"/>
  <c r="C111" i="27"/>
  <c r="C55" i="28" l="1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15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J163" i="28" l="1"/>
  <c r="H163" i="28"/>
  <c r="F163" i="28"/>
  <c r="C163" i="28"/>
  <c r="J162" i="28"/>
  <c r="H162" i="28"/>
  <c r="F162" i="28"/>
  <c r="C162" i="28"/>
  <c r="J161" i="28"/>
  <c r="H161" i="28"/>
  <c r="F161" i="28"/>
  <c r="C161" i="28"/>
  <c r="J160" i="28"/>
  <c r="H160" i="28"/>
  <c r="F160" i="28"/>
  <c r="C160" i="28"/>
  <c r="J159" i="28"/>
  <c r="H159" i="28"/>
  <c r="F159" i="28"/>
  <c r="C159" i="28"/>
  <c r="J158" i="28"/>
  <c r="H158" i="28"/>
  <c r="F158" i="28"/>
  <c r="C158" i="28"/>
  <c r="J157" i="28"/>
  <c r="H157" i="28"/>
  <c r="F157" i="28"/>
  <c r="C157" i="28"/>
  <c r="J156" i="28"/>
  <c r="H156" i="28"/>
  <c r="F156" i="28"/>
  <c r="C156" i="28"/>
  <c r="J155" i="28"/>
  <c r="H155" i="28"/>
  <c r="F155" i="28"/>
  <c r="C155" i="28"/>
  <c r="J154" i="28"/>
  <c r="H154" i="28"/>
  <c r="F154" i="28"/>
  <c r="C154" i="28"/>
  <c r="J153" i="28"/>
  <c r="H153" i="28"/>
  <c r="F153" i="28"/>
  <c r="C153" i="28"/>
  <c r="J152" i="28"/>
  <c r="H152" i="28"/>
  <c r="F152" i="28"/>
  <c r="C152" i="28"/>
  <c r="J151" i="28"/>
  <c r="H151" i="28"/>
  <c r="F151" i="28"/>
  <c r="C151" i="28"/>
  <c r="J150" i="28"/>
  <c r="H150" i="28"/>
  <c r="F150" i="28"/>
  <c r="C150" i="28"/>
  <c r="J149" i="28"/>
  <c r="H149" i="28"/>
  <c r="F149" i="28"/>
  <c r="C149" i="28"/>
  <c r="J162" i="27"/>
  <c r="H162" i="27"/>
  <c r="F162" i="27"/>
  <c r="C162" i="27"/>
  <c r="J161" i="27"/>
  <c r="H161" i="27"/>
  <c r="F161" i="27"/>
  <c r="C161" i="27"/>
  <c r="J160" i="27"/>
  <c r="H160" i="27"/>
  <c r="F160" i="27"/>
  <c r="C160" i="27"/>
  <c r="J159" i="27"/>
  <c r="H159" i="27"/>
  <c r="F159" i="27"/>
  <c r="C159" i="27"/>
  <c r="J158" i="27"/>
  <c r="H158" i="27"/>
  <c r="F158" i="27"/>
  <c r="C158" i="27"/>
  <c r="J157" i="27"/>
  <c r="H157" i="27"/>
  <c r="F157" i="27"/>
  <c r="C157" i="27"/>
  <c r="J156" i="27"/>
  <c r="H156" i="27"/>
  <c r="F156" i="27"/>
  <c r="C156" i="27"/>
  <c r="J155" i="27"/>
  <c r="H155" i="27"/>
  <c r="F155" i="27"/>
  <c r="C155" i="27"/>
  <c r="J154" i="27"/>
  <c r="H154" i="27"/>
  <c r="F154" i="27"/>
  <c r="C154" i="27"/>
  <c r="J153" i="27"/>
  <c r="H153" i="27"/>
  <c r="F153" i="27"/>
  <c r="C153" i="27"/>
  <c r="J152" i="27"/>
  <c r="H152" i="27"/>
  <c r="F152" i="27"/>
  <c r="C152" i="27"/>
  <c r="J151" i="27"/>
  <c r="H151" i="27"/>
  <c r="F151" i="27"/>
  <c r="C151" i="27"/>
  <c r="J150" i="27"/>
  <c r="H150" i="27"/>
  <c r="F150" i="27"/>
  <c r="C150" i="27"/>
  <c r="J149" i="27"/>
  <c r="H149" i="27"/>
  <c r="F149" i="27"/>
  <c r="C149" i="27"/>
  <c r="J148" i="27"/>
  <c r="H148" i="27"/>
  <c r="F148" i="27"/>
  <c r="C148" i="27"/>
  <c r="J163" i="26"/>
  <c r="H163" i="26"/>
  <c r="F163" i="26"/>
  <c r="C163" i="26"/>
  <c r="J162" i="26"/>
  <c r="H162" i="26"/>
  <c r="F162" i="26"/>
  <c r="C162" i="26"/>
  <c r="J161" i="26"/>
  <c r="H161" i="26"/>
  <c r="F161" i="26"/>
  <c r="C161" i="26"/>
  <c r="J160" i="26"/>
  <c r="H160" i="26"/>
  <c r="F160" i="26"/>
  <c r="C160" i="26"/>
  <c r="J159" i="26"/>
  <c r="H159" i="26"/>
  <c r="F159" i="26"/>
  <c r="C159" i="26"/>
  <c r="J158" i="26"/>
  <c r="H158" i="26"/>
  <c r="F158" i="26"/>
  <c r="C158" i="26"/>
  <c r="J157" i="26"/>
  <c r="H157" i="26"/>
  <c r="F157" i="26"/>
  <c r="C157" i="26"/>
  <c r="J156" i="26"/>
  <c r="H156" i="26"/>
  <c r="F156" i="26"/>
  <c r="C156" i="26"/>
  <c r="J155" i="26"/>
  <c r="H155" i="26"/>
  <c r="F155" i="26"/>
  <c r="C155" i="26"/>
  <c r="J154" i="26"/>
  <c r="H154" i="26"/>
  <c r="F154" i="26"/>
  <c r="C154" i="26"/>
  <c r="J153" i="26"/>
  <c r="H153" i="26"/>
  <c r="F153" i="26"/>
  <c r="C153" i="26"/>
  <c r="J152" i="26"/>
  <c r="H152" i="26"/>
  <c r="F152" i="26"/>
  <c r="C152" i="26"/>
  <c r="J151" i="26"/>
  <c r="H151" i="26"/>
  <c r="F151" i="26"/>
  <c r="C151" i="26"/>
  <c r="J150" i="26"/>
  <c r="H150" i="26"/>
  <c r="F150" i="26"/>
  <c r="C150" i="26"/>
  <c r="J149" i="26"/>
  <c r="H149" i="26"/>
  <c r="F149" i="26"/>
  <c r="C149" i="26"/>
  <c r="J163" i="25"/>
  <c r="H163" i="25"/>
  <c r="F163" i="25"/>
  <c r="C163" i="25"/>
  <c r="J162" i="25"/>
  <c r="H162" i="25"/>
  <c r="F162" i="25"/>
  <c r="C162" i="25"/>
  <c r="J161" i="25"/>
  <c r="H161" i="25"/>
  <c r="F161" i="25"/>
  <c r="C161" i="25"/>
  <c r="J160" i="25"/>
  <c r="H160" i="25"/>
  <c r="F160" i="25"/>
  <c r="C160" i="25"/>
  <c r="J159" i="25"/>
  <c r="H159" i="25"/>
  <c r="F159" i="25"/>
  <c r="C159" i="25"/>
  <c r="J158" i="25"/>
  <c r="H158" i="25"/>
  <c r="F158" i="25"/>
  <c r="C158" i="25"/>
  <c r="J157" i="25"/>
  <c r="H157" i="25"/>
  <c r="F157" i="25"/>
  <c r="C157" i="25"/>
  <c r="J156" i="25"/>
  <c r="H156" i="25"/>
  <c r="F156" i="25"/>
  <c r="C156" i="25"/>
  <c r="J155" i="25"/>
  <c r="H155" i="25"/>
  <c r="F155" i="25"/>
  <c r="C155" i="25"/>
  <c r="J154" i="25"/>
  <c r="H154" i="25"/>
  <c r="F154" i="25"/>
  <c r="C154" i="25"/>
  <c r="J153" i="25"/>
  <c r="H153" i="25"/>
  <c r="F153" i="25"/>
  <c r="C153" i="25"/>
  <c r="J152" i="25"/>
  <c r="H152" i="25"/>
  <c r="F152" i="25"/>
  <c r="C152" i="25"/>
  <c r="J151" i="25"/>
  <c r="H151" i="25"/>
  <c r="F151" i="25"/>
  <c r="C151" i="25"/>
  <c r="J150" i="25"/>
  <c r="H150" i="25"/>
  <c r="F150" i="25"/>
  <c r="C150" i="25"/>
  <c r="J149" i="25"/>
  <c r="H149" i="25"/>
  <c r="F149" i="25"/>
  <c r="C149" i="25"/>
  <c r="J163" i="24"/>
  <c r="H163" i="24"/>
  <c r="F163" i="24"/>
  <c r="C163" i="24"/>
  <c r="J162" i="24"/>
  <c r="H162" i="24"/>
  <c r="F162" i="24"/>
  <c r="C162" i="24"/>
  <c r="J161" i="24"/>
  <c r="H161" i="24"/>
  <c r="F161" i="24"/>
  <c r="C161" i="24"/>
  <c r="J160" i="24"/>
  <c r="H160" i="24"/>
  <c r="F160" i="24"/>
  <c r="C160" i="24"/>
  <c r="J159" i="24"/>
  <c r="H159" i="24"/>
  <c r="F159" i="24"/>
  <c r="C159" i="24"/>
  <c r="J158" i="24"/>
  <c r="H158" i="24"/>
  <c r="F158" i="24"/>
  <c r="C158" i="24"/>
  <c r="J157" i="24"/>
  <c r="H157" i="24"/>
  <c r="F157" i="24"/>
  <c r="C157" i="24"/>
  <c r="J156" i="24"/>
  <c r="H156" i="24"/>
  <c r="F156" i="24"/>
  <c r="C156" i="24"/>
  <c r="J155" i="24"/>
  <c r="H155" i="24"/>
  <c r="F155" i="24"/>
  <c r="C155" i="24"/>
  <c r="J154" i="24"/>
  <c r="H154" i="24"/>
  <c r="F154" i="24"/>
  <c r="C154" i="24"/>
  <c r="J153" i="24"/>
  <c r="H153" i="24"/>
  <c r="F153" i="24"/>
  <c r="C153" i="24"/>
  <c r="J152" i="24"/>
  <c r="H152" i="24"/>
  <c r="F152" i="24"/>
  <c r="C152" i="24"/>
  <c r="J151" i="24"/>
  <c r="H151" i="24"/>
  <c r="F151" i="24"/>
  <c r="C151" i="24"/>
  <c r="J150" i="24"/>
  <c r="H150" i="24"/>
  <c r="F150" i="24"/>
  <c r="C150" i="24"/>
  <c r="J149" i="24"/>
  <c r="H149" i="24"/>
  <c r="F149" i="24"/>
  <c r="C149" i="24"/>
  <c r="J163" i="23"/>
  <c r="H163" i="23"/>
  <c r="F163" i="23"/>
  <c r="C163" i="23"/>
  <c r="J162" i="23"/>
  <c r="H162" i="23"/>
  <c r="F162" i="23"/>
  <c r="C162" i="23"/>
  <c r="J161" i="23"/>
  <c r="H161" i="23"/>
  <c r="F161" i="23"/>
  <c r="C161" i="23"/>
  <c r="J160" i="23"/>
  <c r="H160" i="23"/>
  <c r="F160" i="23"/>
  <c r="C160" i="23"/>
  <c r="J159" i="23"/>
  <c r="H159" i="23"/>
  <c r="F159" i="23"/>
  <c r="C159" i="23"/>
  <c r="J158" i="23"/>
  <c r="H158" i="23"/>
  <c r="F158" i="23"/>
  <c r="C158" i="23"/>
  <c r="J157" i="23"/>
  <c r="H157" i="23"/>
  <c r="F157" i="23"/>
  <c r="C157" i="23"/>
  <c r="J156" i="23"/>
  <c r="H156" i="23"/>
  <c r="F156" i="23"/>
  <c r="C156" i="23"/>
  <c r="J155" i="23"/>
  <c r="H155" i="23"/>
  <c r="F155" i="23"/>
  <c r="C155" i="23"/>
  <c r="J154" i="23"/>
  <c r="H154" i="23"/>
  <c r="F154" i="23"/>
  <c r="C154" i="23"/>
  <c r="J153" i="23"/>
  <c r="H153" i="23"/>
  <c r="F153" i="23"/>
  <c r="C153" i="23"/>
  <c r="J152" i="23"/>
  <c r="H152" i="23"/>
  <c r="F152" i="23"/>
  <c r="C152" i="23"/>
  <c r="J151" i="23"/>
  <c r="H151" i="23"/>
  <c r="F151" i="23"/>
  <c r="C151" i="23"/>
  <c r="J150" i="23"/>
  <c r="H150" i="23"/>
  <c r="F150" i="23"/>
  <c r="C150" i="23"/>
  <c r="J149" i="23"/>
  <c r="H149" i="23"/>
  <c r="F149" i="23"/>
  <c r="C149" i="23"/>
  <c r="J163" i="22"/>
  <c r="H163" i="22"/>
  <c r="F163" i="22"/>
  <c r="C163" i="22"/>
  <c r="J162" i="22"/>
  <c r="H162" i="22"/>
  <c r="F162" i="22"/>
  <c r="C162" i="22"/>
  <c r="J161" i="22"/>
  <c r="H161" i="22"/>
  <c r="F161" i="22"/>
  <c r="C161" i="22"/>
  <c r="J160" i="22"/>
  <c r="H160" i="22"/>
  <c r="F160" i="22"/>
  <c r="C160" i="22"/>
  <c r="J159" i="22"/>
  <c r="H159" i="22"/>
  <c r="F159" i="22"/>
  <c r="C159" i="22"/>
  <c r="J158" i="22"/>
  <c r="H158" i="22"/>
  <c r="F158" i="22"/>
  <c r="C158" i="22"/>
  <c r="J157" i="22"/>
  <c r="H157" i="22"/>
  <c r="F157" i="22"/>
  <c r="C157" i="22"/>
  <c r="J156" i="22"/>
  <c r="H156" i="22"/>
  <c r="F156" i="22"/>
  <c r="C156" i="22"/>
  <c r="J155" i="22"/>
  <c r="H155" i="22"/>
  <c r="F155" i="22"/>
  <c r="C155" i="22"/>
  <c r="J154" i="22"/>
  <c r="H154" i="22"/>
  <c r="F154" i="22"/>
  <c r="C154" i="22"/>
  <c r="J153" i="22"/>
  <c r="H153" i="22"/>
  <c r="F153" i="22"/>
  <c r="C153" i="22"/>
  <c r="J152" i="22"/>
  <c r="H152" i="22"/>
  <c r="F152" i="22"/>
  <c r="C152" i="22"/>
  <c r="J151" i="22"/>
  <c r="H151" i="22"/>
  <c r="F151" i="22"/>
  <c r="C151" i="22"/>
  <c r="J150" i="22"/>
  <c r="H150" i="22"/>
  <c r="F150" i="22"/>
  <c r="C150" i="22"/>
  <c r="J149" i="22"/>
  <c r="H149" i="22"/>
  <c r="F149" i="22"/>
  <c r="C149" i="22"/>
  <c r="J163" i="21"/>
  <c r="H163" i="21"/>
  <c r="F163" i="21"/>
  <c r="C163" i="21"/>
  <c r="J162" i="21"/>
  <c r="H162" i="21"/>
  <c r="F162" i="21"/>
  <c r="C162" i="21"/>
  <c r="J161" i="21"/>
  <c r="H161" i="21"/>
  <c r="F161" i="21"/>
  <c r="C161" i="21"/>
  <c r="J160" i="21"/>
  <c r="H160" i="21"/>
  <c r="F160" i="21"/>
  <c r="C160" i="21"/>
  <c r="J159" i="21"/>
  <c r="H159" i="21"/>
  <c r="F159" i="21"/>
  <c r="C159" i="21"/>
  <c r="J158" i="21"/>
  <c r="H158" i="21"/>
  <c r="F158" i="21"/>
  <c r="C158" i="21"/>
  <c r="J157" i="21"/>
  <c r="H157" i="21"/>
  <c r="F157" i="21"/>
  <c r="C157" i="21"/>
  <c r="J156" i="21"/>
  <c r="H156" i="21"/>
  <c r="F156" i="21"/>
  <c r="C156" i="21"/>
  <c r="J155" i="21"/>
  <c r="H155" i="21"/>
  <c r="F155" i="21"/>
  <c r="C155" i="21"/>
  <c r="J154" i="21"/>
  <c r="H154" i="21"/>
  <c r="F154" i="21"/>
  <c r="C154" i="21"/>
  <c r="J153" i="21"/>
  <c r="H153" i="21"/>
  <c r="F153" i="21"/>
  <c r="C153" i="21"/>
  <c r="J152" i="21"/>
  <c r="H152" i="21"/>
  <c r="F152" i="21"/>
  <c r="C152" i="21"/>
  <c r="J151" i="21"/>
  <c r="H151" i="21"/>
  <c r="F151" i="21"/>
  <c r="C151" i="21"/>
  <c r="J150" i="21"/>
  <c r="H150" i="21"/>
  <c r="F150" i="21"/>
  <c r="C150" i="21"/>
  <c r="J149" i="21"/>
  <c r="H149" i="21"/>
  <c r="F149" i="21"/>
  <c r="C149" i="21"/>
  <c r="J163" i="20"/>
  <c r="H163" i="20"/>
  <c r="F163" i="20"/>
  <c r="C163" i="20"/>
  <c r="J162" i="20"/>
  <c r="H162" i="20"/>
  <c r="F162" i="20"/>
  <c r="C162" i="20"/>
  <c r="J161" i="20"/>
  <c r="H161" i="20"/>
  <c r="F161" i="20"/>
  <c r="C161" i="20"/>
  <c r="J160" i="20"/>
  <c r="H160" i="20"/>
  <c r="F160" i="20"/>
  <c r="C160" i="20"/>
  <c r="J159" i="20"/>
  <c r="H159" i="20"/>
  <c r="F159" i="20"/>
  <c r="C159" i="20"/>
  <c r="J158" i="20"/>
  <c r="H158" i="20"/>
  <c r="F158" i="20"/>
  <c r="C158" i="20"/>
  <c r="J157" i="20"/>
  <c r="H157" i="20"/>
  <c r="F157" i="20"/>
  <c r="C157" i="20"/>
  <c r="J156" i="20"/>
  <c r="H156" i="20"/>
  <c r="F156" i="20"/>
  <c r="C156" i="20"/>
  <c r="J155" i="20"/>
  <c r="H155" i="20"/>
  <c r="F155" i="20"/>
  <c r="C155" i="20"/>
  <c r="J154" i="20"/>
  <c r="H154" i="20"/>
  <c r="F154" i="20"/>
  <c r="C154" i="20"/>
  <c r="J153" i="20"/>
  <c r="H153" i="20"/>
  <c r="F153" i="20"/>
  <c r="C153" i="20"/>
  <c r="J152" i="20"/>
  <c r="H152" i="20"/>
  <c r="F152" i="20"/>
  <c r="C152" i="20"/>
  <c r="J151" i="20"/>
  <c r="H151" i="20"/>
  <c r="F151" i="20"/>
  <c r="C151" i="20"/>
  <c r="J150" i="20"/>
  <c r="H150" i="20"/>
  <c r="F150" i="20"/>
  <c r="C150" i="20"/>
  <c r="J149" i="20"/>
  <c r="H149" i="20"/>
  <c r="F149" i="20"/>
  <c r="C149" i="20"/>
  <c r="J163" i="19"/>
  <c r="H163" i="19"/>
  <c r="F163" i="19"/>
  <c r="C163" i="19"/>
  <c r="J162" i="19"/>
  <c r="H162" i="19"/>
  <c r="F162" i="19"/>
  <c r="C162" i="19"/>
  <c r="J161" i="19"/>
  <c r="H161" i="19"/>
  <c r="F161" i="19"/>
  <c r="C161" i="19"/>
  <c r="J160" i="19"/>
  <c r="H160" i="19"/>
  <c r="F160" i="19"/>
  <c r="C160" i="19"/>
  <c r="J159" i="19"/>
  <c r="H159" i="19"/>
  <c r="F159" i="19"/>
  <c r="C159" i="19"/>
  <c r="J158" i="19"/>
  <c r="H158" i="19"/>
  <c r="F158" i="19"/>
  <c r="C158" i="19"/>
  <c r="J157" i="19"/>
  <c r="H157" i="19"/>
  <c r="F157" i="19"/>
  <c r="C157" i="19"/>
  <c r="J156" i="19"/>
  <c r="H156" i="19"/>
  <c r="F156" i="19"/>
  <c r="C156" i="19"/>
  <c r="J155" i="19"/>
  <c r="H155" i="19"/>
  <c r="F155" i="19"/>
  <c r="C155" i="19"/>
  <c r="J154" i="19"/>
  <c r="H154" i="19"/>
  <c r="F154" i="19"/>
  <c r="C154" i="19"/>
  <c r="J153" i="19"/>
  <c r="H153" i="19"/>
  <c r="F153" i="19"/>
  <c r="C153" i="19"/>
  <c r="J152" i="19"/>
  <c r="H152" i="19"/>
  <c r="F152" i="19"/>
  <c r="C152" i="19"/>
  <c r="J151" i="19"/>
  <c r="H151" i="19"/>
  <c r="F151" i="19"/>
  <c r="C151" i="19"/>
  <c r="J150" i="19"/>
  <c r="H150" i="19"/>
  <c r="F150" i="19"/>
  <c r="C150" i="19"/>
  <c r="J149" i="19"/>
  <c r="H149" i="19"/>
  <c r="F149" i="19"/>
  <c r="C149" i="19"/>
  <c r="J163" i="18"/>
  <c r="H163" i="18"/>
  <c r="F163" i="18"/>
  <c r="C163" i="18"/>
  <c r="J162" i="18"/>
  <c r="H162" i="18"/>
  <c r="F162" i="18"/>
  <c r="C162" i="18"/>
  <c r="J161" i="18"/>
  <c r="H161" i="18"/>
  <c r="F161" i="18"/>
  <c r="C161" i="18"/>
  <c r="J160" i="18"/>
  <c r="H160" i="18"/>
  <c r="F160" i="18"/>
  <c r="C160" i="18"/>
  <c r="J159" i="18"/>
  <c r="H159" i="18"/>
  <c r="F159" i="18"/>
  <c r="C159" i="18"/>
  <c r="J158" i="18"/>
  <c r="H158" i="18"/>
  <c r="F158" i="18"/>
  <c r="C158" i="18"/>
  <c r="J157" i="18"/>
  <c r="H157" i="18"/>
  <c r="F157" i="18"/>
  <c r="C157" i="18"/>
  <c r="J156" i="18"/>
  <c r="H156" i="18"/>
  <c r="F156" i="18"/>
  <c r="C156" i="18"/>
  <c r="J155" i="18"/>
  <c r="H155" i="18"/>
  <c r="F155" i="18"/>
  <c r="C155" i="18"/>
  <c r="J154" i="18"/>
  <c r="H154" i="18"/>
  <c r="F154" i="18"/>
  <c r="C154" i="18"/>
  <c r="J153" i="18"/>
  <c r="H153" i="18"/>
  <c r="F153" i="18"/>
  <c r="C153" i="18"/>
  <c r="J152" i="18"/>
  <c r="H152" i="18"/>
  <c r="F152" i="18"/>
  <c r="C152" i="18"/>
  <c r="J151" i="18"/>
  <c r="H151" i="18"/>
  <c r="F151" i="18"/>
  <c r="C151" i="18"/>
  <c r="J150" i="18"/>
  <c r="H150" i="18"/>
  <c r="F150" i="18"/>
  <c r="C150" i="18"/>
  <c r="J149" i="18"/>
  <c r="H149" i="18"/>
  <c r="F149" i="18"/>
  <c r="C149" i="18"/>
  <c r="J163" i="17"/>
  <c r="H163" i="17"/>
  <c r="F163" i="17"/>
  <c r="C163" i="17"/>
  <c r="J162" i="17"/>
  <c r="H162" i="17"/>
  <c r="F162" i="17"/>
  <c r="C162" i="17"/>
  <c r="J161" i="17"/>
  <c r="H161" i="17"/>
  <c r="F161" i="17"/>
  <c r="C161" i="17"/>
  <c r="J160" i="17"/>
  <c r="H160" i="17"/>
  <c r="F160" i="17"/>
  <c r="C160" i="17"/>
  <c r="J159" i="17"/>
  <c r="H159" i="17"/>
  <c r="F159" i="17"/>
  <c r="C159" i="17"/>
  <c r="J158" i="17"/>
  <c r="H158" i="17"/>
  <c r="F158" i="17"/>
  <c r="C158" i="17"/>
  <c r="J157" i="17"/>
  <c r="H157" i="17"/>
  <c r="F157" i="17"/>
  <c r="C157" i="17"/>
  <c r="J156" i="17"/>
  <c r="H156" i="17"/>
  <c r="F156" i="17"/>
  <c r="C156" i="17"/>
  <c r="J155" i="17"/>
  <c r="H155" i="17"/>
  <c r="F155" i="17"/>
  <c r="C155" i="17"/>
  <c r="J154" i="17"/>
  <c r="H154" i="17"/>
  <c r="F154" i="17"/>
  <c r="C154" i="17"/>
  <c r="J153" i="17"/>
  <c r="H153" i="17"/>
  <c r="F153" i="17"/>
  <c r="C153" i="17"/>
  <c r="J152" i="17"/>
  <c r="H152" i="17"/>
  <c r="F152" i="17"/>
  <c r="C152" i="17"/>
  <c r="J151" i="17"/>
  <c r="H151" i="17"/>
  <c r="F151" i="17"/>
  <c r="C151" i="17"/>
  <c r="J150" i="17"/>
  <c r="H150" i="17"/>
  <c r="F150" i="17"/>
  <c r="C150" i="17"/>
  <c r="J149" i="17"/>
  <c r="H149" i="17"/>
  <c r="F149" i="17"/>
  <c r="C149" i="17"/>
  <c r="J163" i="16"/>
  <c r="H163" i="16"/>
  <c r="F163" i="16"/>
  <c r="C163" i="16"/>
  <c r="J162" i="16"/>
  <c r="H162" i="16"/>
  <c r="F162" i="16"/>
  <c r="C162" i="16"/>
  <c r="J161" i="16"/>
  <c r="H161" i="16"/>
  <c r="F161" i="16"/>
  <c r="C161" i="16"/>
  <c r="J160" i="16"/>
  <c r="H160" i="16"/>
  <c r="F160" i="16"/>
  <c r="C160" i="16"/>
  <c r="J159" i="16"/>
  <c r="H159" i="16"/>
  <c r="F159" i="16"/>
  <c r="C159" i="16"/>
  <c r="J158" i="16"/>
  <c r="H158" i="16"/>
  <c r="F158" i="16"/>
  <c r="C158" i="16"/>
  <c r="J157" i="16"/>
  <c r="H157" i="16"/>
  <c r="F157" i="16"/>
  <c r="C157" i="16"/>
  <c r="J156" i="16"/>
  <c r="H156" i="16"/>
  <c r="F156" i="16"/>
  <c r="C156" i="16"/>
  <c r="J155" i="16"/>
  <c r="H155" i="16"/>
  <c r="F155" i="16"/>
  <c r="C155" i="16"/>
  <c r="J154" i="16"/>
  <c r="H154" i="16"/>
  <c r="F154" i="16"/>
  <c r="C154" i="16"/>
  <c r="J153" i="16"/>
  <c r="H153" i="16"/>
  <c r="F153" i="16"/>
  <c r="C153" i="16"/>
  <c r="J152" i="16"/>
  <c r="H152" i="16"/>
  <c r="F152" i="16"/>
  <c r="C152" i="16"/>
  <c r="J151" i="16"/>
  <c r="H151" i="16"/>
  <c r="F151" i="16"/>
  <c r="C151" i="16"/>
  <c r="J150" i="16"/>
  <c r="H150" i="16"/>
  <c r="F150" i="16"/>
  <c r="C150" i="16"/>
  <c r="J149" i="16"/>
  <c r="H149" i="16"/>
  <c r="F149" i="16"/>
  <c r="C149" i="16"/>
  <c r="J163" i="15"/>
  <c r="H163" i="15"/>
  <c r="F163" i="15"/>
  <c r="C163" i="15"/>
  <c r="J162" i="15"/>
  <c r="H162" i="15"/>
  <c r="F162" i="15"/>
  <c r="C162" i="15"/>
  <c r="J161" i="15"/>
  <c r="H161" i="15"/>
  <c r="F161" i="15"/>
  <c r="C161" i="15"/>
  <c r="J160" i="15"/>
  <c r="H160" i="15"/>
  <c r="F160" i="15"/>
  <c r="C160" i="15"/>
  <c r="J159" i="15"/>
  <c r="H159" i="15"/>
  <c r="F159" i="15"/>
  <c r="C159" i="15"/>
  <c r="J158" i="15"/>
  <c r="H158" i="15"/>
  <c r="F158" i="15"/>
  <c r="C158" i="15"/>
  <c r="J157" i="15"/>
  <c r="H157" i="15"/>
  <c r="F157" i="15"/>
  <c r="C157" i="15"/>
  <c r="J156" i="15"/>
  <c r="H156" i="15"/>
  <c r="F156" i="15"/>
  <c r="C156" i="15"/>
  <c r="J155" i="15"/>
  <c r="H155" i="15"/>
  <c r="F155" i="15"/>
  <c r="C155" i="15"/>
  <c r="J154" i="15"/>
  <c r="H154" i="15"/>
  <c r="F154" i="15"/>
  <c r="C154" i="15"/>
  <c r="J153" i="15"/>
  <c r="H153" i="15"/>
  <c r="F153" i="15"/>
  <c r="C153" i="15"/>
  <c r="J152" i="15"/>
  <c r="H152" i="15"/>
  <c r="F152" i="15"/>
  <c r="C152" i="15"/>
  <c r="J151" i="15"/>
  <c r="H151" i="15"/>
  <c r="F151" i="15"/>
  <c r="C151" i="15"/>
  <c r="J150" i="15"/>
  <c r="H150" i="15"/>
  <c r="F150" i="15"/>
  <c r="C150" i="15"/>
  <c r="J149" i="15"/>
  <c r="H149" i="15"/>
  <c r="F149" i="15"/>
  <c r="C149" i="15"/>
  <c r="J163" i="14"/>
  <c r="H163" i="14"/>
  <c r="F163" i="14"/>
  <c r="C163" i="14"/>
  <c r="J162" i="14"/>
  <c r="H162" i="14"/>
  <c r="F162" i="14"/>
  <c r="C162" i="14"/>
  <c r="J161" i="14"/>
  <c r="H161" i="14"/>
  <c r="F161" i="14"/>
  <c r="C161" i="14"/>
  <c r="J160" i="14"/>
  <c r="H160" i="14"/>
  <c r="F160" i="14"/>
  <c r="C160" i="14"/>
  <c r="J159" i="14"/>
  <c r="H159" i="14"/>
  <c r="F159" i="14"/>
  <c r="C159" i="14"/>
  <c r="J158" i="14"/>
  <c r="H158" i="14"/>
  <c r="F158" i="14"/>
  <c r="C158" i="14"/>
  <c r="J157" i="14"/>
  <c r="H157" i="14"/>
  <c r="F157" i="14"/>
  <c r="C157" i="14"/>
  <c r="J156" i="14"/>
  <c r="H156" i="14"/>
  <c r="F156" i="14"/>
  <c r="C156" i="14"/>
  <c r="J155" i="14"/>
  <c r="H155" i="14"/>
  <c r="F155" i="14"/>
  <c r="C155" i="14"/>
  <c r="J154" i="14"/>
  <c r="H154" i="14"/>
  <c r="F154" i="14"/>
  <c r="C154" i="14"/>
  <c r="J153" i="14"/>
  <c r="H153" i="14"/>
  <c r="F153" i="14"/>
  <c r="C153" i="14"/>
  <c r="J152" i="14"/>
  <c r="H152" i="14"/>
  <c r="F152" i="14"/>
  <c r="C152" i="14"/>
  <c r="J151" i="14"/>
  <c r="H151" i="14"/>
  <c r="F151" i="14"/>
  <c r="C151" i="14"/>
  <c r="J150" i="14"/>
  <c r="H150" i="14"/>
  <c r="F150" i="14"/>
  <c r="C150" i="14"/>
  <c r="J149" i="14"/>
  <c r="H149" i="14"/>
  <c r="F149" i="14"/>
  <c r="C149" i="14"/>
  <c r="J163" i="13"/>
  <c r="H163" i="13"/>
  <c r="F163" i="13"/>
  <c r="C163" i="13"/>
  <c r="J162" i="13"/>
  <c r="H162" i="13"/>
  <c r="F162" i="13"/>
  <c r="C162" i="13"/>
  <c r="J161" i="13"/>
  <c r="H161" i="13"/>
  <c r="F161" i="13"/>
  <c r="C161" i="13"/>
  <c r="J160" i="13"/>
  <c r="H160" i="13"/>
  <c r="F160" i="13"/>
  <c r="C160" i="13"/>
  <c r="J159" i="13"/>
  <c r="H159" i="13"/>
  <c r="F159" i="13"/>
  <c r="C159" i="13"/>
  <c r="J158" i="13"/>
  <c r="H158" i="13"/>
  <c r="F158" i="13"/>
  <c r="C158" i="13"/>
  <c r="J157" i="13"/>
  <c r="H157" i="13"/>
  <c r="F157" i="13"/>
  <c r="C157" i="13"/>
  <c r="J156" i="13"/>
  <c r="H156" i="13"/>
  <c r="F156" i="13"/>
  <c r="C156" i="13"/>
  <c r="J155" i="13"/>
  <c r="H155" i="13"/>
  <c r="F155" i="13"/>
  <c r="C155" i="13"/>
  <c r="J154" i="13"/>
  <c r="H154" i="13"/>
  <c r="F154" i="13"/>
  <c r="C154" i="13"/>
  <c r="J153" i="13"/>
  <c r="H153" i="13"/>
  <c r="F153" i="13"/>
  <c r="C153" i="13"/>
  <c r="J152" i="13"/>
  <c r="H152" i="13"/>
  <c r="F152" i="13"/>
  <c r="C152" i="13"/>
  <c r="J151" i="13"/>
  <c r="H151" i="13"/>
  <c r="F151" i="13"/>
  <c r="C151" i="13"/>
  <c r="J150" i="13"/>
  <c r="H150" i="13"/>
  <c r="F150" i="13"/>
  <c r="C150" i="13"/>
  <c r="J149" i="13"/>
  <c r="H149" i="13"/>
  <c r="F149" i="13"/>
  <c r="C149" i="13"/>
  <c r="J163" i="12"/>
  <c r="H163" i="12"/>
  <c r="F163" i="12"/>
  <c r="C163" i="12"/>
  <c r="J162" i="12"/>
  <c r="H162" i="12"/>
  <c r="F162" i="12"/>
  <c r="C162" i="12"/>
  <c r="J161" i="12"/>
  <c r="H161" i="12"/>
  <c r="F161" i="12"/>
  <c r="C161" i="12"/>
  <c r="J160" i="12"/>
  <c r="H160" i="12"/>
  <c r="F160" i="12"/>
  <c r="C160" i="12"/>
  <c r="J159" i="12"/>
  <c r="H159" i="12"/>
  <c r="F159" i="12"/>
  <c r="C159" i="12"/>
  <c r="J158" i="12"/>
  <c r="H158" i="12"/>
  <c r="F158" i="12"/>
  <c r="C158" i="12"/>
  <c r="J157" i="12"/>
  <c r="H157" i="12"/>
  <c r="F157" i="12"/>
  <c r="C157" i="12"/>
  <c r="J156" i="12"/>
  <c r="H156" i="12"/>
  <c r="F156" i="12"/>
  <c r="C156" i="12"/>
  <c r="J155" i="12"/>
  <c r="H155" i="12"/>
  <c r="F155" i="12"/>
  <c r="C155" i="12"/>
  <c r="J154" i="12"/>
  <c r="H154" i="12"/>
  <c r="F154" i="12"/>
  <c r="C154" i="12"/>
  <c r="J153" i="12"/>
  <c r="H153" i="12"/>
  <c r="F153" i="12"/>
  <c r="C153" i="12"/>
  <c r="J152" i="12"/>
  <c r="H152" i="12"/>
  <c r="F152" i="12"/>
  <c r="C152" i="12"/>
  <c r="J151" i="12"/>
  <c r="H151" i="12"/>
  <c r="F151" i="12"/>
  <c r="C151" i="12"/>
  <c r="J150" i="12"/>
  <c r="H150" i="12"/>
  <c r="F150" i="12"/>
  <c r="C150" i="12"/>
  <c r="J149" i="12"/>
  <c r="H149" i="12"/>
  <c r="F149" i="12"/>
  <c r="C149" i="12"/>
  <c r="J163" i="11"/>
  <c r="H163" i="11"/>
  <c r="F163" i="11"/>
  <c r="C163" i="11"/>
  <c r="J162" i="11"/>
  <c r="H162" i="11"/>
  <c r="F162" i="11"/>
  <c r="C162" i="11"/>
  <c r="J161" i="11"/>
  <c r="H161" i="11"/>
  <c r="F161" i="11"/>
  <c r="C161" i="11"/>
  <c r="J160" i="11"/>
  <c r="H160" i="11"/>
  <c r="F160" i="11"/>
  <c r="C160" i="11"/>
  <c r="J159" i="11"/>
  <c r="H159" i="11"/>
  <c r="F159" i="11"/>
  <c r="C159" i="11"/>
  <c r="J158" i="11"/>
  <c r="H158" i="11"/>
  <c r="F158" i="11"/>
  <c r="C158" i="11"/>
  <c r="J157" i="11"/>
  <c r="H157" i="11"/>
  <c r="F157" i="11"/>
  <c r="C157" i="11"/>
  <c r="J156" i="11"/>
  <c r="H156" i="11"/>
  <c r="F156" i="11"/>
  <c r="C156" i="11"/>
  <c r="J155" i="11"/>
  <c r="H155" i="11"/>
  <c r="F155" i="11"/>
  <c r="C155" i="11"/>
  <c r="J154" i="11"/>
  <c r="H154" i="11"/>
  <c r="F154" i="11"/>
  <c r="C154" i="11"/>
  <c r="J153" i="11"/>
  <c r="H153" i="11"/>
  <c r="F153" i="11"/>
  <c r="C153" i="11"/>
  <c r="J152" i="11"/>
  <c r="H152" i="11"/>
  <c r="F152" i="11"/>
  <c r="C152" i="11"/>
  <c r="J151" i="11"/>
  <c r="H151" i="11"/>
  <c r="F151" i="11"/>
  <c r="C151" i="11"/>
  <c r="J150" i="11"/>
  <c r="H150" i="11"/>
  <c r="F150" i="11"/>
  <c r="C150" i="11"/>
  <c r="J149" i="11"/>
  <c r="H149" i="11"/>
  <c r="F149" i="11"/>
  <c r="C149" i="11"/>
  <c r="J163" i="10"/>
  <c r="H163" i="10"/>
  <c r="F163" i="10"/>
  <c r="C163" i="10"/>
  <c r="J162" i="10"/>
  <c r="H162" i="10"/>
  <c r="F162" i="10"/>
  <c r="C162" i="10"/>
  <c r="J161" i="10"/>
  <c r="H161" i="10"/>
  <c r="F161" i="10"/>
  <c r="C161" i="10"/>
  <c r="J160" i="10"/>
  <c r="H160" i="10"/>
  <c r="F160" i="10"/>
  <c r="C160" i="10"/>
  <c r="J159" i="10"/>
  <c r="H159" i="10"/>
  <c r="F159" i="10"/>
  <c r="C159" i="10"/>
  <c r="J158" i="10"/>
  <c r="H158" i="10"/>
  <c r="F158" i="10"/>
  <c r="C158" i="10"/>
  <c r="J157" i="10"/>
  <c r="H157" i="10"/>
  <c r="F157" i="10"/>
  <c r="C157" i="10"/>
  <c r="J156" i="10"/>
  <c r="H156" i="10"/>
  <c r="F156" i="10"/>
  <c r="C156" i="10"/>
  <c r="J155" i="10"/>
  <c r="H155" i="10"/>
  <c r="F155" i="10"/>
  <c r="C155" i="10"/>
  <c r="J154" i="10"/>
  <c r="H154" i="10"/>
  <c r="F154" i="10"/>
  <c r="C154" i="10"/>
  <c r="J153" i="10"/>
  <c r="H153" i="10"/>
  <c r="F153" i="10"/>
  <c r="C153" i="10"/>
  <c r="J152" i="10"/>
  <c r="H152" i="10"/>
  <c r="F152" i="10"/>
  <c r="C152" i="10"/>
  <c r="J151" i="10"/>
  <c r="H151" i="10"/>
  <c r="F151" i="10"/>
  <c r="C151" i="10"/>
  <c r="J150" i="10"/>
  <c r="H150" i="10"/>
  <c r="F150" i="10"/>
  <c r="C150" i="10"/>
  <c r="J149" i="10"/>
  <c r="H149" i="10"/>
  <c r="F149" i="10"/>
  <c r="C149" i="10"/>
  <c r="J163" i="9"/>
  <c r="H163" i="9"/>
  <c r="F163" i="9"/>
  <c r="C163" i="9"/>
  <c r="J162" i="9"/>
  <c r="H162" i="9"/>
  <c r="F162" i="9"/>
  <c r="C162" i="9"/>
  <c r="J161" i="9"/>
  <c r="H161" i="9"/>
  <c r="F161" i="9"/>
  <c r="C161" i="9"/>
  <c r="J160" i="9"/>
  <c r="H160" i="9"/>
  <c r="F160" i="9"/>
  <c r="C160" i="9"/>
  <c r="J159" i="9"/>
  <c r="H159" i="9"/>
  <c r="F159" i="9"/>
  <c r="C159" i="9"/>
  <c r="J158" i="9"/>
  <c r="H158" i="9"/>
  <c r="F158" i="9"/>
  <c r="C158" i="9"/>
  <c r="J157" i="9"/>
  <c r="H157" i="9"/>
  <c r="F157" i="9"/>
  <c r="C157" i="9"/>
  <c r="J156" i="9"/>
  <c r="H156" i="9"/>
  <c r="F156" i="9"/>
  <c r="C156" i="9"/>
  <c r="J155" i="9"/>
  <c r="H155" i="9"/>
  <c r="F155" i="9"/>
  <c r="C155" i="9"/>
  <c r="J154" i="9"/>
  <c r="H154" i="9"/>
  <c r="F154" i="9"/>
  <c r="C154" i="9"/>
  <c r="J153" i="9"/>
  <c r="H153" i="9"/>
  <c r="F153" i="9"/>
  <c r="C153" i="9"/>
  <c r="J152" i="9"/>
  <c r="H152" i="9"/>
  <c r="F152" i="9"/>
  <c r="C152" i="9"/>
  <c r="J151" i="9"/>
  <c r="H151" i="9"/>
  <c r="F151" i="9"/>
  <c r="C151" i="9"/>
  <c r="J150" i="9"/>
  <c r="H150" i="9"/>
  <c r="F150" i="9"/>
  <c r="C150" i="9"/>
  <c r="J149" i="9"/>
  <c r="H149" i="9"/>
  <c r="F149" i="9"/>
  <c r="C149" i="9"/>
  <c r="J163" i="3"/>
  <c r="H163" i="3"/>
  <c r="F163" i="3"/>
  <c r="C163" i="3"/>
  <c r="J162" i="3"/>
  <c r="H162" i="3"/>
  <c r="F162" i="3"/>
  <c r="C162" i="3"/>
  <c r="J161" i="3"/>
  <c r="H161" i="3"/>
  <c r="F161" i="3"/>
  <c r="C161" i="3"/>
  <c r="J160" i="3"/>
  <c r="H160" i="3"/>
  <c r="F160" i="3"/>
  <c r="C160" i="3"/>
  <c r="J159" i="3"/>
  <c r="H159" i="3"/>
  <c r="F159" i="3"/>
  <c r="C159" i="3"/>
  <c r="J158" i="3"/>
  <c r="H158" i="3"/>
  <c r="F158" i="3"/>
  <c r="C158" i="3"/>
  <c r="J157" i="3"/>
  <c r="H157" i="3"/>
  <c r="F157" i="3"/>
  <c r="C157" i="3"/>
  <c r="J156" i="3"/>
  <c r="H156" i="3"/>
  <c r="F156" i="3"/>
  <c r="C156" i="3"/>
  <c r="J155" i="3"/>
  <c r="H155" i="3"/>
  <c r="F155" i="3"/>
  <c r="C155" i="3"/>
  <c r="J154" i="3"/>
  <c r="H154" i="3"/>
  <c r="F154" i="3"/>
  <c r="C154" i="3"/>
  <c r="J153" i="3"/>
  <c r="H153" i="3"/>
  <c r="F153" i="3"/>
  <c r="C153" i="3"/>
  <c r="J152" i="3"/>
  <c r="H152" i="3"/>
  <c r="F152" i="3"/>
  <c r="C152" i="3"/>
  <c r="J151" i="3"/>
  <c r="H151" i="3"/>
  <c r="F151" i="3"/>
  <c r="C151" i="3"/>
  <c r="J150" i="3"/>
  <c r="H150" i="3"/>
  <c r="F150" i="3"/>
  <c r="C150" i="3"/>
  <c r="J149" i="3"/>
  <c r="H149" i="3"/>
  <c r="F149" i="3"/>
  <c r="C149" i="3"/>
  <c r="J148" i="28"/>
  <c r="H148" i="28"/>
  <c r="F148" i="28"/>
  <c r="C148" i="28"/>
  <c r="J147" i="28"/>
  <c r="H147" i="28"/>
  <c r="F147" i="28"/>
  <c r="C147" i="28"/>
  <c r="J146" i="28"/>
  <c r="H146" i="28"/>
  <c r="F146" i="28"/>
  <c r="C146" i="28"/>
  <c r="J145" i="28"/>
  <c r="H145" i="28"/>
  <c r="F145" i="28"/>
  <c r="C145" i="28"/>
  <c r="C148" i="26" l="1"/>
  <c r="DL28" i="5" l="1"/>
  <c r="DN28" i="5" s="1"/>
  <c r="D163" i="28" s="1"/>
  <c r="DL27" i="5"/>
  <c r="DN27" i="5" s="1"/>
  <c r="D162" i="27" s="1"/>
  <c r="DL26" i="5"/>
  <c r="DN26" i="5" s="1"/>
  <c r="D163" i="26" s="1"/>
  <c r="DL25" i="5"/>
  <c r="DN25" i="5" s="1"/>
  <c r="D163" i="25" s="1"/>
  <c r="DL24" i="5"/>
  <c r="DN24" i="5" s="1"/>
  <c r="D163" i="24" s="1"/>
  <c r="DL23" i="5"/>
  <c r="DN23" i="5" s="1"/>
  <c r="D163" i="23" s="1"/>
  <c r="DL22" i="5"/>
  <c r="DN22" i="5" s="1"/>
  <c r="D163" i="22" s="1"/>
  <c r="DL21" i="5"/>
  <c r="DN21" i="5" s="1"/>
  <c r="D163" i="21" s="1"/>
  <c r="DL20" i="5"/>
  <c r="DN20" i="5" s="1"/>
  <c r="D163" i="20" s="1"/>
  <c r="DL19" i="5"/>
  <c r="DN19" i="5" s="1"/>
  <c r="D163" i="19" s="1"/>
  <c r="DL18" i="5"/>
  <c r="DN18" i="5" s="1"/>
  <c r="D163" i="18" s="1"/>
  <c r="DL17" i="5"/>
  <c r="DN17" i="5" s="1"/>
  <c r="D163" i="17" s="1"/>
  <c r="DL16" i="5"/>
  <c r="DN16" i="5" s="1"/>
  <c r="D163" i="16" s="1"/>
  <c r="DL15" i="5"/>
  <c r="DN15" i="5" s="1"/>
  <c r="D163" i="15" s="1"/>
  <c r="DL14" i="5"/>
  <c r="DN14" i="5" s="1"/>
  <c r="D163" i="14" s="1"/>
  <c r="DL13" i="5"/>
  <c r="DN13" i="5" s="1"/>
  <c r="D163" i="13" s="1"/>
  <c r="DL12" i="5"/>
  <c r="DN12" i="5" s="1"/>
  <c r="D163" i="12" s="1"/>
  <c r="DL11" i="5"/>
  <c r="DN11" i="5" s="1"/>
  <c r="D163" i="11" s="1"/>
  <c r="DL10" i="5"/>
  <c r="DN10" i="5" s="1"/>
  <c r="D163" i="10" s="1"/>
  <c r="DL9" i="5"/>
  <c r="DN9" i="5" s="1"/>
  <c r="D163" i="9" s="1"/>
  <c r="DL8" i="5"/>
  <c r="DN8" i="5" s="1"/>
  <c r="D163" i="3" s="1"/>
  <c r="DH28" i="5"/>
  <c r="DJ28" i="5" s="1"/>
  <c r="D162" i="28" s="1"/>
  <c r="DH27" i="5"/>
  <c r="DJ27" i="5" s="1"/>
  <c r="D161" i="27" s="1"/>
  <c r="DH26" i="5"/>
  <c r="DJ26" i="5" s="1"/>
  <c r="D162" i="26" s="1"/>
  <c r="DH25" i="5"/>
  <c r="DJ25" i="5" s="1"/>
  <c r="D162" i="25" s="1"/>
  <c r="DH24" i="5"/>
  <c r="DJ24" i="5" s="1"/>
  <c r="D162" i="24" s="1"/>
  <c r="DH23" i="5"/>
  <c r="DJ23" i="5" s="1"/>
  <c r="D162" i="23" s="1"/>
  <c r="DH22" i="5"/>
  <c r="DJ22" i="5" s="1"/>
  <c r="D162" i="22" s="1"/>
  <c r="DH21" i="5"/>
  <c r="DJ21" i="5" s="1"/>
  <c r="D162" i="21" s="1"/>
  <c r="DH20" i="5"/>
  <c r="DJ20" i="5" s="1"/>
  <c r="D162" i="20" s="1"/>
  <c r="DH19" i="5"/>
  <c r="DJ19" i="5" s="1"/>
  <c r="D162" i="19" s="1"/>
  <c r="DH18" i="5"/>
  <c r="DJ18" i="5" s="1"/>
  <c r="D162" i="18" s="1"/>
  <c r="DH17" i="5"/>
  <c r="DJ17" i="5" s="1"/>
  <c r="D162" i="17" s="1"/>
  <c r="DH16" i="5"/>
  <c r="DJ16" i="5" s="1"/>
  <c r="D162" i="16" s="1"/>
  <c r="DH15" i="5"/>
  <c r="DJ15" i="5" s="1"/>
  <c r="D162" i="15" s="1"/>
  <c r="DH14" i="5"/>
  <c r="DJ14" i="5" s="1"/>
  <c r="D162" i="14" s="1"/>
  <c r="DH13" i="5"/>
  <c r="DJ13" i="5" s="1"/>
  <c r="D162" i="13" s="1"/>
  <c r="DH12" i="5"/>
  <c r="DJ12" i="5" s="1"/>
  <c r="D162" i="12" s="1"/>
  <c r="DH11" i="5"/>
  <c r="DJ11" i="5" s="1"/>
  <c r="D162" i="11" s="1"/>
  <c r="DH10" i="5"/>
  <c r="DJ10" i="5" s="1"/>
  <c r="D162" i="10" s="1"/>
  <c r="DH9" i="5"/>
  <c r="DJ9" i="5" s="1"/>
  <c r="D162" i="9" s="1"/>
  <c r="DH8" i="5"/>
  <c r="DJ8" i="5" s="1"/>
  <c r="D162" i="3" s="1"/>
  <c r="DD28" i="5"/>
  <c r="DF28" i="5" s="1"/>
  <c r="D161" i="28" s="1"/>
  <c r="DD27" i="5"/>
  <c r="DF27" i="5" s="1"/>
  <c r="D160" i="27" s="1"/>
  <c r="DD26" i="5"/>
  <c r="DF26" i="5" s="1"/>
  <c r="D161" i="26" s="1"/>
  <c r="DD25" i="5"/>
  <c r="DF25" i="5" s="1"/>
  <c r="D161" i="25" s="1"/>
  <c r="DD24" i="5"/>
  <c r="DF24" i="5" s="1"/>
  <c r="D161" i="24" s="1"/>
  <c r="DD23" i="5"/>
  <c r="DF23" i="5" s="1"/>
  <c r="D161" i="23" s="1"/>
  <c r="DD22" i="5"/>
  <c r="DF22" i="5" s="1"/>
  <c r="D161" i="22" s="1"/>
  <c r="DD21" i="5"/>
  <c r="DF21" i="5" s="1"/>
  <c r="D161" i="21" s="1"/>
  <c r="DD20" i="5"/>
  <c r="DF20" i="5" s="1"/>
  <c r="D161" i="20" s="1"/>
  <c r="DD19" i="5"/>
  <c r="DF19" i="5" s="1"/>
  <c r="D161" i="19" s="1"/>
  <c r="DD18" i="5"/>
  <c r="DF18" i="5" s="1"/>
  <c r="D161" i="18" s="1"/>
  <c r="DD17" i="5"/>
  <c r="DF17" i="5" s="1"/>
  <c r="D161" i="17" s="1"/>
  <c r="DD16" i="5"/>
  <c r="DF16" i="5" s="1"/>
  <c r="D161" i="16" s="1"/>
  <c r="DD15" i="5"/>
  <c r="DF15" i="5" s="1"/>
  <c r="D161" i="15" s="1"/>
  <c r="DD14" i="5"/>
  <c r="DF14" i="5" s="1"/>
  <c r="D161" i="14" s="1"/>
  <c r="DD13" i="5"/>
  <c r="DF13" i="5" s="1"/>
  <c r="D161" i="13" s="1"/>
  <c r="DD12" i="5"/>
  <c r="DF12" i="5" s="1"/>
  <c r="D161" i="12" s="1"/>
  <c r="DD11" i="5"/>
  <c r="DF11" i="5" s="1"/>
  <c r="D161" i="11" s="1"/>
  <c r="DD10" i="5"/>
  <c r="DF10" i="5" s="1"/>
  <c r="D161" i="10" s="1"/>
  <c r="DD9" i="5"/>
  <c r="DF9" i="5" s="1"/>
  <c r="D161" i="9" s="1"/>
  <c r="DD8" i="5"/>
  <c r="DF8" i="5" s="1"/>
  <c r="D161" i="3" s="1"/>
  <c r="CZ28" i="5"/>
  <c r="DB28" i="5" s="1"/>
  <c r="D160" i="28" s="1"/>
  <c r="CZ27" i="5"/>
  <c r="DB27" i="5" s="1"/>
  <c r="D159" i="27" s="1"/>
  <c r="CZ26" i="5"/>
  <c r="DB26" i="5" s="1"/>
  <c r="D160" i="26" s="1"/>
  <c r="CZ25" i="5"/>
  <c r="DB25" i="5" s="1"/>
  <c r="D160" i="25" s="1"/>
  <c r="CZ24" i="5"/>
  <c r="DB24" i="5" s="1"/>
  <c r="D160" i="24" s="1"/>
  <c r="CZ23" i="5"/>
  <c r="DB23" i="5" s="1"/>
  <c r="D160" i="23" s="1"/>
  <c r="CZ22" i="5"/>
  <c r="DB22" i="5" s="1"/>
  <c r="D160" i="22" s="1"/>
  <c r="CZ21" i="5"/>
  <c r="DB21" i="5" s="1"/>
  <c r="D160" i="21" s="1"/>
  <c r="CZ20" i="5"/>
  <c r="DB20" i="5" s="1"/>
  <c r="D160" i="20" s="1"/>
  <c r="CZ19" i="5"/>
  <c r="DB19" i="5" s="1"/>
  <c r="D160" i="19" s="1"/>
  <c r="CZ18" i="5"/>
  <c r="DB18" i="5" s="1"/>
  <c r="D160" i="18" s="1"/>
  <c r="CZ17" i="5"/>
  <c r="DB17" i="5" s="1"/>
  <c r="D160" i="17" s="1"/>
  <c r="CZ16" i="5"/>
  <c r="DB16" i="5" s="1"/>
  <c r="D160" i="16" s="1"/>
  <c r="CZ15" i="5"/>
  <c r="DB15" i="5" s="1"/>
  <c r="D160" i="15" s="1"/>
  <c r="CZ14" i="5"/>
  <c r="DB14" i="5" s="1"/>
  <c r="D160" i="14" s="1"/>
  <c r="CZ13" i="5"/>
  <c r="DB13" i="5" s="1"/>
  <c r="D160" i="13" s="1"/>
  <c r="CZ12" i="5"/>
  <c r="DB12" i="5" s="1"/>
  <c r="D160" i="12" s="1"/>
  <c r="CZ11" i="5"/>
  <c r="DB11" i="5" s="1"/>
  <c r="D160" i="11" s="1"/>
  <c r="CZ10" i="5"/>
  <c r="DB10" i="5" s="1"/>
  <c r="D160" i="10" s="1"/>
  <c r="CZ9" i="5"/>
  <c r="DB9" i="5" s="1"/>
  <c r="D160" i="9" s="1"/>
  <c r="CZ8" i="5"/>
  <c r="DB8" i="5" s="1"/>
  <c r="D160" i="3" s="1"/>
  <c r="CV28" i="5"/>
  <c r="CX28" i="5" s="1"/>
  <c r="D159" i="28" s="1"/>
  <c r="CV27" i="5"/>
  <c r="CX27" i="5" s="1"/>
  <c r="D158" i="27" s="1"/>
  <c r="CV26" i="5"/>
  <c r="CX26" i="5" s="1"/>
  <c r="D159" i="26" s="1"/>
  <c r="CV25" i="5"/>
  <c r="CX25" i="5" s="1"/>
  <c r="D159" i="25" s="1"/>
  <c r="CV24" i="5"/>
  <c r="CX24" i="5" s="1"/>
  <c r="D159" i="24" s="1"/>
  <c r="CV23" i="5"/>
  <c r="CX23" i="5" s="1"/>
  <c r="D159" i="23" s="1"/>
  <c r="CV22" i="5"/>
  <c r="CX22" i="5" s="1"/>
  <c r="D159" i="22" s="1"/>
  <c r="CV21" i="5"/>
  <c r="CX21" i="5" s="1"/>
  <c r="D159" i="21" s="1"/>
  <c r="CV20" i="5"/>
  <c r="CX20" i="5" s="1"/>
  <c r="D159" i="20" s="1"/>
  <c r="CV19" i="5"/>
  <c r="CX19" i="5" s="1"/>
  <c r="D159" i="19" s="1"/>
  <c r="CV18" i="5"/>
  <c r="CX18" i="5" s="1"/>
  <c r="D159" i="18" s="1"/>
  <c r="CV17" i="5"/>
  <c r="CX17" i="5" s="1"/>
  <c r="D159" i="17" s="1"/>
  <c r="CV16" i="5"/>
  <c r="CX16" i="5" s="1"/>
  <c r="D159" i="16" s="1"/>
  <c r="CV15" i="5"/>
  <c r="CX15" i="5" s="1"/>
  <c r="D159" i="15" s="1"/>
  <c r="CV14" i="5"/>
  <c r="CX14" i="5" s="1"/>
  <c r="D159" i="14" s="1"/>
  <c r="CV13" i="5"/>
  <c r="CX13" i="5" s="1"/>
  <c r="D159" i="13" s="1"/>
  <c r="CV12" i="5"/>
  <c r="CX12" i="5" s="1"/>
  <c r="D159" i="12" s="1"/>
  <c r="CV11" i="5"/>
  <c r="CX11" i="5" s="1"/>
  <c r="D159" i="11" s="1"/>
  <c r="CV10" i="5"/>
  <c r="CX10" i="5" s="1"/>
  <c r="D159" i="10" s="1"/>
  <c r="CV9" i="5"/>
  <c r="CV8" i="5"/>
  <c r="CX8" i="5" s="1"/>
  <c r="D159" i="3" s="1"/>
  <c r="CR28" i="5"/>
  <c r="CT28" i="5" s="1"/>
  <c r="D158" i="28" s="1"/>
  <c r="CR27" i="5"/>
  <c r="CT27" i="5" s="1"/>
  <c r="D157" i="27" s="1"/>
  <c r="CR26" i="5"/>
  <c r="CT26" i="5" s="1"/>
  <c r="D158" i="26" s="1"/>
  <c r="CR25" i="5"/>
  <c r="CR24" i="5"/>
  <c r="CT24" i="5" s="1"/>
  <c r="D158" i="24" s="1"/>
  <c r="CR23" i="5"/>
  <c r="CT23" i="5" s="1"/>
  <c r="D158" i="23" s="1"/>
  <c r="CR22" i="5"/>
  <c r="CT22" i="5" s="1"/>
  <c r="D158" i="22" s="1"/>
  <c r="CR21" i="5"/>
  <c r="CR20" i="5"/>
  <c r="CT20" i="5" s="1"/>
  <c r="D158" i="20" s="1"/>
  <c r="CR19" i="5"/>
  <c r="CT19" i="5" s="1"/>
  <c r="D158" i="19" s="1"/>
  <c r="CR18" i="5"/>
  <c r="CT18" i="5" s="1"/>
  <c r="D158" i="18" s="1"/>
  <c r="CR17" i="5"/>
  <c r="CT17" i="5" s="1"/>
  <c r="D158" i="17" s="1"/>
  <c r="CR16" i="5"/>
  <c r="CT16" i="5" s="1"/>
  <c r="D158" i="16" s="1"/>
  <c r="CR15" i="5"/>
  <c r="CT15" i="5" s="1"/>
  <c r="D158" i="15" s="1"/>
  <c r="CR14" i="5"/>
  <c r="CT14" i="5" s="1"/>
  <c r="D158" i="14" s="1"/>
  <c r="CR13" i="5"/>
  <c r="CT13" i="5" s="1"/>
  <c r="D158" i="13" s="1"/>
  <c r="CR12" i="5"/>
  <c r="CT12" i="5" s="1"/>
  <c r="D158" i="12" s="1"/>
  <c r="CR11" i="5"/>
  <c r="CT11" i="5" s="1"/>
  <c r="D158" i="11" s="1"/>
  <c r="CR10" i="5"/>
  <c r="CT10" i="5" s="1"/>
  <c r="D158" i="10" s="1"/>
  <c r="CR9" i="5"/>
  <c r="CT9" i="5" s="1"/>
  <c r="D158" i="9" s="1"/>
  <c r="CR8" i="5"/>
  <c r="CT8" i="5" s="1"/>
  <c r="D158" i="3" s="1"/>
  <c r="CN28" i="5"/>
  <c r="CP28" i="5" s="1"/>
  <c r="D157" i="28" s="1"/>
  <c r="CN27" i="5"/>
  <c r="CP27" i="5" s="1"/>
  <c r="D156" i="27" s="1"/>
  <c r="CN26" i="5"/>
  <c r="CP26" i="5" s="1"/>
  <c r="D157" i="26" s="1"/>
  <c r="CN25" i="5"/>
  <c r="CP25" i="5" s="1"/>
  <c r="D157" i="25" s="1"/>
  <c r="CN24" i="5"/>
  <c r="CP24" i="5" s="1"/>
  <c r="D157" i="24" s="1"/>
  <c r="CN23" i="5"/>
  <c r="CP23" i="5" s="1"/>
  <c r="D157" i="23" s="1"/>
  <c r="CN22" i="5"/>
  <c r="CP22" i="5" s="1"/>
  <c r="D157" i="22" s="1"/>
  <c r="CN21" i="5"/>
  <c r="CP21" i="5" s="1"/>
  <c r="D157" i="21" s="1"/>
  <c r="CN20" i="5"/>
  <c r="CP20" i="5" s="1"/>
  <c r="D157" i="20" s="1"/>
  <c r="CN19" i="5"/>
  <c r="CP19" i="5" s="1"/>
  <c r="D157" i="19" s="1"/>
  <c r="CN18" i="5"/>
  <c r="CP18" i="5" s="1"/>
  <c r="D157" i="18" s="1"/>
  <c r="CN17" i="5"/>
  <c r="CP17" i="5" s="1"/>
  <c r="D157" i="17" s="1"/>
  <c r="CN16" i="5"/>
  <c r="CP16" i="5" s="1"/>
  <c r="D157" i="16" s="1"/>
  <c r="CN15" i="5"/>
  <c r="CP15" i="5" s="1"/>
  <c r="D157" i="15" s="1"/>
  <c r="CN14" i="5"/>
  <c r="CP14" i="5" s="1"/>
  <c r="D157" i="14" s="1"/>
  <c r="CN13" i="5"/>
  <c r="CN12" i="5"/>
  <c r="CP12" i="5" s="1"/>
  <c r="D157" i="12" s="1"/>
  <c r="CN11" i="5"/>
  <c r="CP11" i="5" s="1"/>
  <c r="D157" i="11" s="1"/>
  <c r="CN10" i="5"/>
  <c r="CP10" i="5" s="1"/>
  <c r="D157" i="10" s="1"/>
  <c r="CN9" i="5"/>
  <c r="CN8" i="5"/>
  <c r="CP8" i="5" s="1"/>
  <c r="D157" i="3" s="1"/>
  <c r="CJ28" i="5"/>
  <c r="CL28" i="5" s="1"/>
  <c r="D156" i="28" s="1"/>
  <c r="CJ27" i="5"/>
  <c r="CL27" i="5" s="1"/>
  <c r="D155" i="27" s="1"/>
  <c r="CJ26" i="5"/>
  <c r="CL26" i="5" s="1"/>
  <c r="D156" i="26" s="1"/>
  <c r="CJ25" i="5"/>
  <c r="CL25" i="5" s="1"/>
  <c r="D156" i="25" s="1"/>
  <c r="CJ24" i="5"/>
  <c r="CL24" i="5" s="1"/>
  <c r="D156" i="24" s="1"/>
  <c r="CJ23" i="5"/>
  <c r="CL23" i="5" s="1"/>
  <c r="D156" i="23" s="1"/>
  <c r="CJ22" i="5"/>
  <c r="CL22" i="5" s="1"/>
  <c r="D156" i="22" s="1"/>
  <c r="CJ21" i="5"/>
  <c r="CL21" i="5" s="1"/>
  <c r="D156" i="21" s="1"/>
  <c r="CJ20" i="5"/>
  <c r="CL20" i="5" s="1"/>
  <c r="D156" i="20" s="1"/>
  <c r="CJ19" i="5"/>
  <c r="CL19" i="5" s="1"/>
  <c r="D156" i="19" s="1"/>
  <c r="CJ18" i="5"/>
  <c r="CL18" i="5" s="1"/>
  <c r="D156" i="18" s="1"/>
  <c r="CJ17" i="5"/>
  <c r="CJ16" i="5"/>
  <c r="CL16" i="5" s="1"/>
  <c r="D156" i="16" s="1"/>
  <c r="CJ15" i="5"/>
  <c r="CL15" i="5" s="1"/>
  <c r="D156" i="15" s="1"/>
  <c r="CJ14" i="5"/>
  <c r="CL14" i="5" s="1"/>
  <c r="D156" i="14" s="1"/>
  <c r="CJ13" i="5"/>
  <c r="CL13" i="5" s="1"/>
  <c r="D156" i="13" s="1"/>
  <c r="CJ12" i="5"/>
  <c r="CL12" i="5" s="1"/>
  <c r="D156" i="12" s="1"/>
  <c r="CJ11" i="5"/>
  <c r="CL11" i="5" s="1"/>
  <c r="D156" i="11" s="1"/>
  <c r="CJ10" i="5"/>
  <c r="CL10" i="5" s="1"/>
  <c r="D156" i="10" s="1"/>
  <c r="CJ9" i="5"/>
  <c r="CJ8" i="5"/>
  <c r="CL8" i="5" s="1"/>
  <c r="D156" i="3" s="1"/>
  <c r="CF28" i="5"/>
  <c r="CH28" i="5" s="1"/>
  <c r="D155" i="28" s="1"/>
  <c r="CF27" i="5"/>
  <c r="CH27" i="5" s="1"/>
  <c r="D154" i="27" s="1"/>
  <c r="CF26" i="5"/>
  <c r="CH26" i="5" s="1"/>
  <c r="D155" i="26" s="1"/>
  <c r="CF25" i="5"/>
  <c r="CF24" i="5"/>
  <c r="CH24" i="5" s="1"/>
  <c r="D155" i="24" s="1"/>
  <c r="CF23" i="5"/>
  <c r="CH23" i="5" s="1"/>
  <c r="D155" i="23" s="1"/>
  <c r="CF22" i="5"/>
  <c r="CH22" i="5" s="1"/>
  <c r="D155" i="22" s="1"/>
  <c r="CF21" i="5"/>
  <c r="CF20" i="5"/>
  <c r="CH20" i="5" s="1"/>
  <c r="D155" i="20" s="1"/>
  <c r="CF19" i="5"/>
  <c r="CH19" i="5" s="1"/>
  <c r="D155" i="19" s="1"/>
  <c r="CF18" i="5"/>
  <c r="CH18" i="5" s="1"/>
  <c r="D155" i="18" s="1"/>
  <c r="CF17" i="5"/>
  <c r="CF16" i="5"/>
  <c r="CH16" i="5" s="1"/>
  <c r="D155" i="16" s="1"/>
  <c r="CF15" i="5"/>
  <c r="CH15" i="5" s="1"/>
  <c r="D155" i="15" s="1"/>
  <c r="CF14" i="5"/>
  <c r="CH14" i="5" s="1"/>
  <c r="D155" i="14" s="1"/>
  <c r="CF13" i="5"/>
  <c r="CF12" i="5"/>
  <c r="CH12" i="5" s="1"/>
  <c r="D155" i="12" s="1"/>
  <c r="CF11" i="5"/>
  <c r="CH11" i="5" s="1"/>
  <c r="D155" i="11" s="1"/>
  <c r="CF10" i="5"/>
  <c r="CH10" i="5" s="1"/>
  <c r="D155" i="10" s="1"/>
  <c r="CF9" i="5"/>
  <c r="CF8" i="5"/>
  <c r="CH8" i="5" s="1"/>
  <c r="D155" i="3" s="1"/>
  <c r="CB28" i="5"/>
  <c r="CD28" i="5" s="1"/>
  <c r="D154" i="28" s="1"/>
  <c r="CB27" i="5"/>
  <c r="CD27" i="5" s="1"/>
  <c r="D153" i="27" s="1"/>
  <c r="CB26" i="5"/>
  <c r="CD26" i="5" s="1"/>
  <c r="D154" i="26" s="1"/>
  <c r="CB25" i="5"/>
  <c r="CD25" i="5" s="1"/>
  <c r="D154" i="25" s="1"/>
  <c r="CB24" i="5"/>
  <c r="CD24" i="5" s="1"/>
  <c r="D154" i="24" s="1"/>
  <c r="CB23" i="5"/>
  <c r="CD23" i="5" s="1"/>
  <c r="D154" i="23" s="1"/>
  <c r="CB22" i="5"/>
  <c r="CD22" i="5" s="1"/>
  <c r="D154" i="22" s="1"/>
  <c r="CB21" i="5"/>
  <c r="CD21" i="5" s="1"/>
  <c r="D154" i="21" s="1"/>
  <c r="CB20" i="5"/>
  <c r="CD20" i="5" s="1"/>
  <c r="D154" i="20" s="1"/>
  <c r="CB19" i="5"/>
  <c r="CD19" i="5" s="1"/>
  <c r="D154" i="19" s="1"/>
  <c r="CB18" i="5"/>
  <c r="CD18" i="5" s="1"/>
  <c r="D154" i="18" s="1"/>
  <c r="CB17" i="5"/>
  <c r="CD17" i="5" s="1"/>
  <c r="D154" i="17" s="1"/>
  <c r="CB16" i="5"/>
  <c r="CD16" i="5" s="1"/>
  <c r="D154" i="16" s="1"/>
  <c r="CB15" i="5"/>
  <c r="CD15" i="5" s="1"/>
  <c r="D154" i="15" s="1"/>
  <c r="CB14" i="5"/>
  <c r="CD14" i="5" s="1"/>
  <c r="D154" i="14" s="1"/>
  <c r="CB13" i="5"/>
  <c r="CD13" i="5" s="1"/>
  <c r="D154" i="13" s="1"/>
  <c r="CB12" i="5"/>
  <c r="CD12" i="5" s="1"/>
  <c r="D154" i="12" s="1"/>
  <c r="CB11" i="5"/>
  <c r="CD11" i="5" s="1"/>
  <c r="D154" i="11" s="1"/>
  <c r="CB10" i="5"/>
  <c r="CD10" i="5" s="1"/>
  <c r="D154" i="10" s="1"/>
  <c r="CB9" i="5"/>
  <c r="CD9" i="5" s="1"/>
  <c r="D154" i="9" s="1"/>
  <c r="CB8" i="5"/>
  <c r="CD8" i="5" s="1"/>
  <c r="D154" i="3" s="1"/>
  <c r="BX28" i="5"/>
  <c r="BZ28" i="5" s="1"/>
  <c r="D153" i="28" s="1"/>
  <c r="BX27" i="5"/>
  <c r="BZ27" i="5" s="1"/>
  <c r="D152" i="27" s="1"/>
  <c r="BX26" i="5"/>
  <c r="BZ26" i="5" s="1"/>
  <c r="D153" i="26" s="1"/>
  <c r="BX25" i="5"/>
  <c r="BZ25" i="5" s="1"/>
  <c r="D153" i="25" s="1"/>
  <c r="BX24" i="5"/>
  <c r="BZ24" i="5" s="1"/>
  <c r="D153" i="24" s="1"/>
  <c r="BX23" i="5"/>
  <c r="BZ23" i="5" s="1"/>
  <c r="D153" i="23" s="1"/>
  <c r="BX22" i="5"/>
  <c r="BZ22" i="5" s="1"/>
  <c r="D153" i="22" s="1"/>
  <c r="BX21" i="5"/>
  <c r="BZ21" i="5" s="1"/>
  <c r="D153" i="21" s="1"/>
  <c r="BX20" i="5"/>
  <c r="BZ20" i="5" s="1"/>
  <c r="D153" i="20" s="1"/>
  <c r="BX19" i="5"/>
  <c r="BZ19" i="5" s="1"/>
  <c r="D153" i="19" s="1"/>
  <c r="BX18" i="5"/>
  <c r="BZ18" i="5" s="1"/>
  <c r="D153" i="18" s="1"/>
  <c r="BX17" i="5"/>
  <c r="BX16" i="5"/>
  <c r="BZ16" i="5" s="1"/>
  <c r="D153" i="16" s="1"/>
  <c r="BX15" i="5"/>
  <c r="BZ15" i="5" s="1"/>
  <c r="D153" i="15" s="1"/>
  <c r="BX14" i="5"/>
  <c r="BZ14" i="5" s="1"/>
  <c r="D153" i="14" s="1"/>
  <c r="BX13" i="5"/>
  <c r="BZ13" i="5" s="1"/>
  <c r="D153" i="13" s="1"/>
  <c r="BX12" i="5"/>
  <c r="BZ12" i="5" s="1"/>
  <c r="D153" i="12" s="1"/>
  <c r="BX11" i="5"/>
  <c r="BZ11" i="5" s="1"/>
  <c r="D153" i="11" s="1"/>
  <c r="BX10" i="5"/>
  <c r="BZ10" i="5" s="1"/>
  <c r="D153" i="10" s="1"/>
  <c r="BX9" i="5"/>
  <c r="BX8" i="5"/>
  <c r="BZ8" i="5" s="1"/>
  <c r="D153" i="3" s="1"/>
  <c r="BT28" i="5"/>
  <c r="BV28" i="5" s="1"/>
  <c r="D152" i="28" s="1"/>
  <c r="BT27" i="5"/>
  <c r="BV27" i="5" s="1"/>
  <c r="D151" i="27" s="1"/>
  <c r="BT26" i="5"/>
  <c r="BV26" i="5" s="1"/>
  <c r="D152" i="26" s="1"/>
  <c r="BT25" i="5"/>
  <c r="BV25" i="5" s="1"/>
  <c r="D152" i="25" s="1"/>
  <c r="BT24" i="5"/>
  <c r="BV24" i="5" s="1"/>
  <c r="D152" i="24" s="1"/>
  <c r="BT23" i="5"/>
  <c r="BV23" i="5" s="1"/>
  <c r="D152" i="23" s="1"/>
  <c r="BT22" i="5"/>
  <c r="BV22" i="5" s="1"/>
  <c r="D152" i="22" s="1"/>
  <c r="BT21" i="5"/>
  <c r="BV21" i="5" s="1"/>
  <c r="D152" i="21" s="1"/>
  <c r="BT20" i="5"/>
  <c r="BV20" i="5" s="1"/>
  <c r="D152" i="20" s="1"/>
  <c r="BT19" i="5"/>
  <c r="BV19" i="5" s="1"/>
  <c r="D152" i="19" s="1"/>
  <c r="BT18" i="5"/>
  <c r="BV18" i="5" s="1"/>
  <c r="D152" i="18" s="1"/>
  <c r="BT17" i="5"/>
  <c r="BV17" i="5" s="1"/>
  <c r="D152" i="17" s="1"/>
  <c r="BT16" i="5"/>
  <c r="BV16" i="5" s="1"/>
  <c r="D152" i="16" s="1"/>
  <c r="BT15" i="5"/>
  <c r="BV15" i="5" s="1"/>
  <c r="D152" i="15" s="1"/>
  <c r="BT14" i="5"/>
  <c r="BV14" i="5" s="1"/>
  <c r="D152" i="14" s="1"/>
  <c r="BT13" i="5"/>
  <c r="BV13" i="5" s="1"/>
  <c r="D152" i="13" s="1"/>
  <c r="BT12" i="5"/>
  <c r="BV12" i="5" s="1"/>
  <c r="D152" i="12" s="1"/>
  <c r="BT11" i="5"/>
  <c r="BV11" i="5" s="1"/>
  <c r="D152" i="11" s="1"/>
  <c r="BT10" i="5"/>
  <c r="BV10" i="5" s="1"/>
  <c r="D152" i="10" s="1"/>
  <c r="BT9" i="5"/>
  <c r="BV9" i="5" s="1"/>
  <c r="D152" i="9" s="1"/>
  <c r="BT8" i="5"/>
  <c r="BV8" i="5" s="1"/>
  <c r="D152" i="3" s="1"/>
  <c r="BP28" i="5"/>
  <c r="BR28" i="5" s="1"/>
  <c r="D151" i="28" s="1"/>
  <c r="BP27" i="5"/>
  <c r="BR27" i="5" s="1"/>
  <c r="D150" i="27" s="1"/>
  <c r="BP26" i="5"/>
  <c r="BR26" i="5" s="1"/>
  <c r="D151" i="26" s="1"/>
  <c r="BP25" i="5"/>
  <c r="BR25" i="5" s="1"/>
  <c r="D151" i="25" s="1"/>
  <c r="BP24" i="5"/>
  <c r="BR24" i="5" s="1"/>
  <c r="D151" i="24" s="1"/>
  <c r="BP23" i="5"/>
  <c r="BR23" i="5" s="1"/>
  <c r="D151" i="23" s="1"/>
  <c r="BP22" i="5"/>
  <c r="BR22" i="5" s="1"/>
  <c r="D151" i="22" s="1"/>
  <c r="BP21" i="5"/>
  <c r="BP20" i="5"/>
  <c r="BR20" i="5" s="1"/>
  <c r="D151" i="20" s="1"/>
  <c r="BP19" i="5"/>
  <c r="BR19" i="5" s="1"/>
  <c r="D151" i="19" s="1"/>
  <c r="BP18" i="5"/>
  <c r="BR18" i="5" s="1"/>
  <c r="D151" i="18" s="1"/>
  <c r="BP17" i="5"/>
  <c r="BR17" i="5" s="1"/>
  <c r="D151" i="17" s="1"/>
  <c r="BP16" i="5"/>
  <c r="BR16" i="5" s="1"/>
  <c r="D151" i="16" s="1"/>
  <c r="BP15" i="5"/>
  <c r="BR15" i="5" s="1"/>
  <c r="D151" i="15" s="1"/>
  <c r="BP14" i="5"/>
  <c r="BR14" i="5" s="1"/>
  <c r="D151" i="14" s="1"/>
  <c r="BP13" i="5"/>
  <c r="BR13" i="5" s="1"/>
  <c r="D151" i="13" s="1"/>
  <c r="BP12" i="5"/>
  <c r="BR12" i="5" s="1"/>
  <c r="D151" i="12" s="1"/>
  <c r="BP11" i="5"/>
  <c r="BR11" i="5" s="1"/>
  <c r="D151" i="11" s="1"/>
  <c r="BP10" i="5"/>
  <c r="BR10" i="5" s="1"/>
  <c r="D151" i="10" s="1"/>
  <c r="BP9" i="5"/>
  <c r="BR9" i="5" s="1"/>
  <c r="D151" i="9" s="1"/>
  <c r="BP8" i="5"/>
  <c r="BR8" i="5" s="1"/>
  <c r="D151" i="3" s="1"/>
  <c r="BL8" i="5"/>
  <c r="BN8" i="5" s="1"/>
  <c r="D150" i="3" s="1"/>
  <c r="BL9" i="5"/>
  <c r="BN9" i="5" s="1"/>
  <c r="D150" i="9" s="1"/>
  <c r="BL10" i="5"/>
  <c r="BL11" i="5"/>
  <c r="BN11" i="5" s="1"/>
  <c r="D150" i="11" s="1"/>
  <c r="BL12" i="5"/>
  <c r="BN12" i="5" s="1"/>
  <c r="D150" i="12" s="1"/>
  <c r="BL13" i="5"/>
  <c r="BN13" i="5" s="1"/>
  <c r="D150" i="13" s="1"/>
  <c r="BL14" i="5"/>
  <c r="BL15" i="5"/>
  <c r="BN15" i="5" s="1"/>
  <c r="D150" i="15" s="1"/>
  <c r="BL16" i="5"/>
  <c r="BN16" i="5" s="1"/>
  <c r="D150" i="16" s="1"/>
  <c r="BL17" i="5"/>
  <c r="BN17" i="5" s="1"/>
  <c r="D150" i="17" s="1"/>
  <c r="BL18" i="5"/>
  <c r="BL19" i="5"/>
  <c r="BN19" i="5" s="1"/>
  <c r="D150" i="19" s="1"/>
  <c r="BL20" i="5"/>
  <c r="BN20" i="5" s="1"/>
  <c r="D150" i="20" s="1"/>
  <c r="BL21" i="5"/>
  <c r="BN21" i="5" s="1"/>
  <c r="D150" i="21" s="1"/>
  <c r="BL22" i="5"/>
  <c r="BL23" i="5"/>
  <c r="BN23" i="5" s="1"/>
  <c r="D150" i="23" s="1"/>
  <c r="BL24" i="5"/>
  <c r="BN24" i="5" s="1"/>
  <c r="D150" i="24" s="1"/>
  <c r="BL25" i="5"/>
  <c r="BN25" i="5" s="1"/>
  <c r="D150" i="25" s="1"/>
  <c r="BL26" i="5"/>
  <c r="BL27" i="5"/>
  <c r="BN27" i="5" s="1"/>
  <c r="D149" i="27" s="1"/>
  <c r="BL28" i="5"/>
  <c r="BN28" i="5" s="1"/>
  <c r="D150" i="28" s="1"/>
  <c r="BH28" i="5"/>
  <c r="BJ28" i="5" s="1"/>
  <c r="D149" i="28" s="1"/>
  <c r="BH27" i="5"/>
  <c r="BJ27" i="5" s="1"/>
  <c r="D148" i="27" s="1"/>
  <c r="BH26" i="5"/>
  <c r="BJ26" i="5" s="1"/>
  <c r="D149" i="26" s="1"/>
  <c r="BH25" i="5"/>
  <c r="BJ25" i="5" s="1"/>
  <c r="D149" i="25" s="1"/>
  <c r="BH24" i="5"/>
  <c r="BJ24" i="5" s="1"/>
  <c r="D149" i="24" s="1"/>
  <c r="BH23" i="5"/>
  <c r="BJ23" i="5" s="1"/>
  <c r="D149" i="23" s="1"/>
  <c r="BH22" i="5"/>
  <c r="BJ22" i="5" s="1"/>
  <c r="D149" i="22" s="1"/>
  <c r="BH21" i="5"/>
  <c r="BJ21" i="5" s="1"/>
  <c r="D149" i="21" s="1"/>
  <c r="BH20" i="5"/>
  <c r="BJ20" i="5" s="1"/>
  <c r="D149" i="20" s="1"/>
  <c r="BH19" i="5"/>
  <c r="BJ19" i="5" s="1"/>
  <c r="D149" i="19" s="1"/>
  <c r="BH18" i="5"/>
  <c r="BJ18" i="5" s="1"/>
  <c r="D149" i="18" s="1"/>
  <c r="BH17" i="5"/>
  <c r="BJ17" i="5" s="1"/>
  <c r="D149" i="17" s="1"/>
  <c r="BH16" i="5"/>
  <c r="BJ16" i="5" s="1"/>
  <c r="D149" i="16" s="1"/>
  <c r="BH15" i="5"/>
  <c r="BJ15" i="5" s="1"/>
  <c r="D149" i="15" s="1"/>
  <c r="BH14" i="5"/>
  <c r="BJ14" i="5" s="1"/>
  <c r="D149" i="14" s="1"/>
  <c r="BH13" i="5"/>
  <c r="BJ13" i="5" s="1"/>
  <c r="D149" i="13" s="1"/>
  <c r="BH12" i="5"/>
  <c r="BJ12" i="5" s="1"/>
  <c r="D149" i="12" s="1"/>
  <c r="BH11" i="5"/>
  <c r="BJ11" i="5" s="1"/>
  <c r="D149" i="11" s="1"/>
  <c r="BH10" i="5"/>
  <c r="BJ10" i="5" s="1"/>
  <c r="D149" i="10" s="1"/>
  <c r="BH9" i="5"/>
  <c r="BH8" i="5"/>
  <c r="BJ8" i="5" s="1"/>
  <c r="D149" i="3" s="1"/>
  <c r="BM26" i="5" l="1"/>
  <c r="DN4" i="5"/>
  <c r="DM13" i="5"/>
  <c r="DJ4" i="5"/>
  <c r="DI9" i="5"/>
  <c r="DI8" i="5"/>
  <c r="DI20" i="5"/>
  <c r="DI13" i="5"/>
  <c r="DF4" i="5"/>
  <c r="DE13" i="5"/>
  <c r="DB4" i="5"/>
  <c r="DA9" i="5"/>
  <c r="DA8" i="5"/>
  <c r="DA20" i="5"/>
  <c r="DA13" i="5"/>
  <c r="CX9" i="5"/>
  <c r="CW9" i="5"/>
  <c r="CT21" i="5"/>
  <c r="D158" i="21" s="1"/>
  <c r="CT25" i="5"/>
  <c r="D158" i="25" s="1"/>
  <c r="CP9" i="5"/>
  <c r="D157" i="9" s="1"/>
  <c r="CP13" i="5"/>
  <c r="CL9" i="5"/>
  <c r="D156" i="9" s="1"/>
  <c r="CL17" i="5"/>
  <c r="CH9" i="5"/>
  <c r="D155" i="9" s="1"/>
  <c r="CH13" i="5"/>
  <c r="D155" i="13" s="1"/>
  <c r="CH17" i="5"/>
  <c r="D155" i="17" s="1"/>
  <c r="CH21" i="5"/>
  <c r="D155" i="21" s="1"/>
  <c r="CH25" i="5"/>
  <c r="D155" i="25" s="1"/>
  <c r="CG11" i="5"/>
  <c r="CD4" i="5"/>
  <c r="CC9" i="5"/>
  <c r="CC13" i="5"/>
  <c r="BZ9" i="5"/>
  <c r="D153" i="9" s="1"/>
  <c r="BZ17" i="5"/>
  <c r="D153" i="17" s="1"/>
  <c r="BV4" i="5"/>
  <c r="BU9" i="5"/>
  <c r="BU13" i="5"/>
  <c r="BQ8" i="5"/>
  <c r="BR21" i="5"/>
  <c r="BQ19" i="5"/>
  <c r="BM15" i="5"/>
  <c r="BM25" i="5"/>
  <c r="BM19" i="5"/>
  <c r="BN26" i="5"/>
  <c r="D150" i="26" s="1"/>
  <c r="BN22" i="5"/>
  <c r="D150" i="22" s="1"/>
  <c r="BN18" i="5"/>
  <c r="D150" i="18" s="1"/>
  <c r="BN14" i="5"/>
  <c r="D150" i="14" s="1"/>
  <c r="BN10" i="5"/>
  <c r="D150" i="10" s="1"/>
  <c r="BI26" i="5"/>
  <c r="BI22" i="5"/>
  <c r="BI18" i="5"/>
  <c r="BI14" i="5"/>
  <c r="BI10" i="5"/>
  <c r="BI27" i="5"/>
  <c r="BI8" i="5"/>
  <c r="BI11" i="5"/>
  <c r="BI19" i="5"/>
  <c r="BI15" i="5"/>
  <c r="BI23" i="5"/>
  <c r="BI9" i="5"/>
  <c r="BI13" i="5"/>
  <c r="BI17" i="5"/>
  <c r="BI21" i="5"/>
  <c r="BI25" i="5"/>
  <c r="BJ9" i="5"/>
  <c r="BI12" i="5"/>
  <c r="BI16" i="5"/>
  <c r="BI20" i="5"/>
  <c r="BI24" i="5"/>
  <c r="BI28" i="5"/>
  <c r="C135" i="25"/>
  <c r="F135" i="25"/>
  <c r="H135" i="25"/>
  <c r="J135" i="25"/>
  <c r="C136" i="25"/>
  <c r="F136" i="25"/>
  <c r="H136" i="25"/>
  <c r="J136" i="25"/>
  <c r="C137" i="25"/>
  <c r="F137" i="25"/>
  <c r="H137" i="25"/>
  <c r="J137" i="25"/>
  <c r="C138" i="25"/>
  <c r="F138" i="25"/>
  <c r="H138" i="25"/>
  <c r="C139" i="25"/>
  <c r="F139" i="25"/>
  <c r="H139" i="25"/>
  <c r="J139" i="25"/>
  <c r="C140" i="25"/>
  <c r="F140" i="25"/>
  <c r="H140" i="25"/>
  <c r="J140" i="25"/>
  <c r="C141" i="25"/>
  <c r="H141" i="25"/>
  <c r="J141" i="25"/>
  <c r="C142" i="25"/>
  <c r="F142" i="25"/>
  <c r="H142" i="25"/>
  <c r="J142" i="25"/>
  <c r="C143" i="25"/>
  <c r="F143" i="25"/>
  <c r="H143" i="25"/>
  <c r="J143" i="25"/>
  <c r="C144" i="25"/>
  <c r="F144" i="25"/>
  <c r="H144" i="25"/>
  <c r="J144" i="25"/>
  <c r="C145" i="25"/>
  <c r="F145" i="25"/>
  <c r="H145" i="25"/>
  <c r="J145" i="25"/>
  <c r="C146" i="25"/>
  <c r="F146" i="25"/>
  <c r="H146" i="25"/>
  <c r="J146" i="25"/>
  <c r="B3" i="4"/>
  <c r="BQ13" i="5" l="1"/>
  <c r="DE9" i="5"/>
  <c r="CC20" i="5"/>
  <c r="BU8" i="5"/>
  <c r="CC8" i="5"/>
  <c r="CL4" i="5"/>
  <c r="D156" i="17"/>
  <c r="CW17" i="5"/>
  <c r="BM14" i="5"/>
  <c r="BM28" i="5"/>
  <c r="BJ4" i="5"/>
  <c r="D149" i="9"/>
  <c r="BM11" i="5"/>
  <c r="BM17" i="5"/>
  <c r="BM21" i="5"/>
  <c r="CW24" i="5"/>
  <c r="CW13" i="5"/>
  <c r="DE27" i="5"/>
  <c r="BM16" i="5"/>
  <c r="BM22" i="5"/>
  <c r="BM10" i="5"/>
  <c r="BM27" i="5"/>
  <c r="BM13" i="5"/>
  <c r="BU27" i="5"/>
  <c r="CW20" i="5"/>
  <c r="CW19" i="5"/>
  <c r="DE20" i="5"/>
  <c r="DM24" i="5"/>
  <c r="BM24" i="5"/>
  <c r="BM12" i="5"/>
  <c r="BM18" i="5"/>
  <c r="BM8" i="5"/>
  <c r="BM23" i="5"/>
  <c r="BM9" i="5"/>
  <c r="BR4" i="5"/>
  <c r="D151" i="21"/>
  <c r="BU20" i="5"/>
  <c r="CC19" i="5"/>
  <c r="CP4" i="5"/>
  <c r="D157" i="13"/>
  <c r="CX4" i="5"/>
  <c r="D159" i="9"/>
  <c r="DA19" i="5"/>
  <c r="DE8" i="5"/>
  <c r="DI19" i="5"/>
  <c r="BM20" i="5"/>
  <c r="BN4" i="5"/>
  <c r="DM20" i="5"/>
  <c r="DM9" i="5"/>
  <c r="DM8" i="5"/>
  <c r="DM27" i="5"/>
  <c r="DM25" i="5"/>
  <c r="DM19" i="5"/>
  <c r="DM22" i="5"/>
  <c r="DM26" i="5"/>
  <c r="DM14" i="5"/>
  <c r="DM10" i="5"/>
  <c r="DM18" i="5"/>
  <c r="DM16" i="5"/>
  <c r="DM21" i="5"/>
  <c r="DM23" i="5"/>
  <c r="DM11" i="5"/>
  <c r="DM28" i="5"/>
  <c r="DM12" i="5"/>
  <c r="DM17" i="5"/>
  <c r="DM15" i="5"/>
  <c r="DI25" i="5"/>
  <c r="DI11" i="5"/>
  <c r="DI24" i="5"/>
  <c r="DI22" i="5"/>
  <c r="DI18" i="5"/>
  <c r="DI14" i="5"/>
  <c r="DI10" i="5"/>
  <c r="DI26" i="5"/>
  <c r="DI16" i="5"/>
  <c r="DI21" i="5"/>
  <c r="DI23" i="5"/>
  <c r="DI27" i="5"/>
  <c r="DI28" i="5"/>
  <c r="DI12" i="5"/>
  <c r="DI17" i="5"/>
  <c r="DI15" i="5"/>
  <c r="DE25" i="5"/>
  <c r="DE19" i="5"/>
  <c r="DE24" i="5"/>
  <c r="DE26" i="5"/>
  <c r="DE22" i="5"/>
  <c r="DE18" i="5"/>
  <c r="DE14" i="5"/>
  <c r="DE10" i="5"/>
  <c r="DE16" i="5"/>
  <c r="DE21" i="5"/>
  <c r="DE23" i="5"/>
  <c r="DE11" i="5"/>
  <c r="DE28" i="5"/>
  <c r="DE12" i="5"/>
  <c r="DE17" i="5"/>
  <c r="DE15" i="5"/>
  <c r="DA25" i="5"/>
  <c r="DA11" i="5"/>
  <c r="DA24" i="5"/>
  <c r="DA26" i="5"/>
  <c r="DA22" i="5"/>
  <c r="DA18" i="5"/>
  <c r="DA14" i="5"/>
  <c r="DA10" i="5"/>
  <c r="DA16" i="5"/>
  <c r="DA21" i="5"/>
  <c r="DA23" i="5"/>
  <c r="DA27" i="5"/>
  <c r="DA28" i="5"/>
  <c r="DA12" i="5"/>
  <c r="DA17" i="5"/>
  <c r="DA15" i="5"/>
  <c r="CW8" i="5"/>
  <c r="CW11" i="5"/>
  <c r="CW26" i="5"/>
  <c r="CW18" i="5"/>
  <c r="CW22" i="5"/>
  <c r="CW14" i="5"/>
  <c r="CW10" i="5"/>
  <c r="CW16" i="5"/>
  <c r="CW25" i="5"/>
  <c r="CW23" i="5"/>
  <c r="CW27" i="5"/>
  <c r="CW28" i="5"/>
  <c r="CW12" i="5"/>
  <c r="CW21" i="5"/>
  <c r="CW15" i="5"/>
  <c r="CT4" i="5"/>
  <c r="CS26" i="5"/>
  <c r="CS22" i="5"/>
  <c r="CS18" i="5"/>
  <c r="CS14" i="5"/>
  <c r="CS10" i="5"/>
  <c r="CS8" i="5"/>
  <c r="CS23" i="5"/>
  <c r="CS19" i="5"/>
  <c r="CS28" i="5"/>
  <c r="CS20" i="5"/>
  <c r="CS17" i="5"/>
  <c r="CS15" i="5"/>
  <c r="CS11" i="5"/>
  <c r="CS16" i="5"/>
  <c r="CS13" i="5"/>
  <c r="CS25" i="5"/>
  <c r="CS24" i="5"/>
  <c r="CS12" i="5"/>
  <c r="CS9" i="5"/>
  <c r="CS27" i="5"/>
  <c r="CS21" i="5"/>
  <c r="CO26" i="5"/>
  <c r="CO18" i="5"/>
  <c r="CO14" i="5"/>
  <c r="CO10" i="5"/>
  <c r="CO22" i="5"/>
  <c r="CO16" i="5"/>
  <c r="CO8" i="5"/>
  <c r="CO23" i="5"/>
  <c r="CO19" i="5"/>
  <c r="CO28" i="5"/>
  <c r="CO25" i="5"/>
  <c r="CO15" i="5"/>
  <c r="CO11" i="5"/>
  <c r="CO24" i="5"/>
  <c r="CO12" i="5"/>
  <c r="CO21" i="5"/>
  <c r="CO9" i="5"/>
  <c r="CO20" i="5"/>
  <c r="CO17" i="5"/>
  <c r="CO27" i="5"/>
  <c r="CO13" i="5"/>
  <c r="CK26" i="5"/>
  <c r="CK18" i="5"/>
  <c r="CK14" i="5"/>
  <c r="CK10" i="5"/>
  <c r="CK22" i="5"/>
  <c r="CK9" i="5"/>
  <c r="CK28" i="5"/>
  <c r="CK16" i="5"/>
  <c r="CK25" i="5"/>
  <c r="CK15" i="5"/>
  <c r="CK19" i="5"/>
  <c r="CK8" i="5"/>
  <c r="CK24" i="5"/>
  <c r="CK12" i="5"/>
  <c r="CK21" i="5"/>
  <c r="CK11" i="5"/>
  <c r="CK23" i="5"/>
  <c r="CK20" i="5"/>
  <c r="CK13" i="5"/>
  <c r="CK17" i="5"/>
  <c r="CK27" i="5"/>
  <c r="CG8" i="5"/>
  <c r="CG16" i="5"/>
  <c r="CG17" i="5"/>
  <c r="CG24" i="5"/>
  <c r="CH4" i="5"/>
  <c r="CG26" i="5"/>
  <c r="CG22" i="5"/>
  <c r="CG18" i="5"/>
  <c r="CG14" i="5"/>
  <c r="CG10" i="5"/>
  <c r="CG23" i="5"/>
  <c r="CG9" i="5"/>
  <c r="CG28" i="5"/>
  <c r="CG20" i="5"/>
  <c r="CG12" i="5"/>
  <c r="CG15" i="5"/>
  <c r="CG27" i="5"/>
  <c r="CG21" i="5"/>
  <c r="CG25" i="5"/>
  <c r="CG19" i="5"/>
  <c r="CG13" i="5"/>
  <c r="CC25" i="5"/>
  <c r="CC11" i="5"/>
  <c r="CC24" i="5"/>
  <c r="CC10" i="5"/>
  <c r="CC26" i="5"/>
  <c r="CC22" i="5"/>
  <c r="CC18" i="5"/>
  <c r="CC14" i="5"/>
  <c r="CC16" i="5"/>
  <c r="CC21" i="5"/>
  <c r="CC23" i="5"/>
  <c r="CC27" i="5"/>
  <c r="CC28" i="5"/>
  <c r="CC12" i="5"/>
  <c r="CC17" i="5"/>
  <c r="CC15" i="5"/>
  <c r="BZ4" i="5"/>
  <c r="BY26" i="5"/>
  <c r="BY22" i="5"/>
  <c r="BY18" i="5"/>
  <c r="BY14" i="5"/>
  <c r="BY10" i="5"/>
  <c r="BY8" i="5"/>
  <c r="BY23" i="5"/>
  <c r="BY28" i="5"/>
  <c r="BY25" i="5"/>
  <c r="BY19" i="5"/>
  <c r="BY24" i="5"/>
  <c r="BY12" i="5"/>
  <c r="BY21" i="5"/>
  <c r="BY17" i="5"/>
  <c r="BY11" i="5"/>
  <c r="BY27" i="5"/>
  <c r="BY16" i="5"/>
  <c r="BY15" i="5"/>
  <c r="BY20" i="5"/>
  <c r="BY13" i="5"/>
  <c r="BY9" i="5"/>
  <c r="BU25" i="5"/>
  <c r="BU11" i="5"/>
  <c r="BU24" i="5"/>
  <c r="BU22" i="5"/>
  <c r="BU18" i="5"/>
  <c r="BU14" i="5"/>
  <c r="BU10" i="5"/>
  <c r="BU26" i="5"/>
  <c r="BU16" i="5"/>
  <c r="BU21" i="5"/>
  <c r="BU23" i="5"/>
  <c r="BU19" i="5"/>
  <c r="BU28" i="5"/>
  <c r="BU12" i="5"/>
  <c r="BU17" i="5"/>
  <c r="BU15" i="5"/>
  <c r="BQ26" i="5"/>
  <c r="BQ22" i="5"/>
  <c r="BQ14" i="5"/>
  <c r="BQ10" i="5"/>
  <c r="BQ18" i="5"/>
  <c r="BQ20" i="5"/>
  <c r="BQ17" i="5"/>
  <c r="BQ23" i="5"/>
  <c r="BQ11" i="5"/>
  <c r="BQ28" i="5"/>
  <c r="BQ16" i="5"/>
  <c r="BQ9" i="5"/>
  <c r="BQ15" i="5"/>
  <c r="BQ24" i="5"/>
  <c r="BQ12" i="5"/>
  <c r="BQ25" i="5"/>
  <c r="BQ27" i="5"/>
  <c r="BQ21" i="5"/>
  <c r="C134" i="27"/>
  <c r="F134" i="27"/>
  <c r="H134" i="27"/>
  <c r="J134" i="27"/>
  <c r="C135" i="27"/>
  <c r="F135" i="27"/>
  <c r="H135" i="27"/>
  <c r="J135" i="27"/>
  <c r="C136" i="27"/>
  <c r="F136" i="27"/>
  <c r="H136" i="27"/>
  <c r="J136" i="27"/>
  <c r="C137" i="27"/>
  <c r="F137" i="27"/>
  <c r="H137" i="27"/>
  <c r="C138" i="27"/>
  <c r="F138" i="27"/>
  <c r="H138" i="27"/>
  <c r="J138" i="27"/>
  <c r="C139" i="27"/>
  <c r="F139" i="27"/>
  <c r="H139" i="27"/>
  <c r="J139" i="27"/>
  <c r="C140" i="27"/>
  <c r="H140" i="27"/>
  <c r="J140" i="27"/>
  <c r="C141" i="27"/>
  <c r="F141" i="27"/>
  <c r="H141" i="27"/>
  <c r="J141" i="27"/>
  <c r="C142" i="27"/>
  <c r="F142" i="27"/>
  <c r="H142" i="27"/>
  <c r="J142" i="27"/>
  <c r="C143" i="27"/>
  <c r="F143" i="27"/>
  <c r="H143" i="27"/>
  <c r="J143" i="27"/>
  <c r="C144" i="27"/>
  <c r="F144" i="27"/>
  <c r="H144" i="27"/>
  <c r="J144" i="27"/>
  <c r="C145" i="27"/>
  <c r="F145" i="27"/>
  <c r="H145" i="27"/>
  <c r="J145" i="27"/>
  <c r="J89" i="3"/>
  <c r="H89" i="3"/>
  <c r="F89" i="3"/>
  <c r="C89" i="3"/>
  <c r="J88" i="3"/>
  <c r="H88" i="3"/>
  <c r="F88" i="3"/>
  <c r="C88" i="3"/>
  <c r="J87" i="3"/>
  <c r="H87" i="3"/>
  <c r="F87" i="3"/>
  <c r="C87" i="3"/>
  <c r="J86" i="3"/>
  <c r="H86" i="3"/>
  <c r="C86" i="3"/>
  <c r="J85" i="3"/>
  <c r="H85" i="3"/>
  <c r="F85" i="3"/>
  <c r="C85" i="3"/>
  <c r="J84" i="3"/>
  <c r="H84" i="3"/>
  <c r="C84" i="3"/>
  <c r="J83" i="3"/>
  <c r="H83" i="3"/>
  <c r="F83" i="3"/>
  <c r="C83" i="3"/>
  <c r="J82" i="3"/>
  <c r="H82" i="3"/>
  <c r="F82" i="3"/>
  <c r="C82" i="3"/>
  <c r="J81" i="3"/>
  <c r="H81" i="3"/>
  <c r="F81" i="3"/>
  <c r="C81" i="3"/>
  <c r="J80" i="3"/>
  <c r="H80" i="3"/>
  <c r="F80" i="3"/>
  <c r="C80" i="3"/>
  <c r="J79" i="3"/>
  <c r="H79" i="3"/>
  <c r="F79" i="3"/>
  <c r="C79" i="3"/>
  <c r="J78" i="3"/>
  <c r="H78" i="3"/>
  <c r="F78" i="3"/>
  <c r="C78" i="3"/>
  <c r="J77" i="3"/>
  <c r="H77" i="3"/>
  <c r="F77" i="3"/>
  <c r="C77" i="3"/>
  <c r="J76" i="3"/>
  <c r="H76" i="3"/>
  <c r="F76" i="3"/>
  <c r="C76" i="3"/>
  <c r="J75" i="3"/>
  <c r="H75" i="3"/>
  <c r="F75" i="3"/>
  <c r="C75" i="3"/>
  <c r="J89" i="9"/>
  <c r="H89" i="9"/>
  <c r="F89" i="9"/>
  <c r="C89" i="9"/>
  <c r="J88" i="9"/>
  <c r="H88" i="9"/>
  <c r="F88" i="9"/>
  <c r="C88" i="9"/>
  <c r="J87" i="9"/>
  <c r="H87" i="9"/>
  <c r="F87" i="9"/>
  <c r="C87" i="9"/>
  <c r="J86" i="9"/>
  <c r="H86" i="9"/>
  <c r="C86" i="9"/>
  <c r="J85" i="9"/>
  <c r="H85" i="9"/>
  <c r="F85" i="9"/>
  <c r="C85" i="9"/>
  <c r="J84" i="9"/>
  <c r="H84" i="9"/>
  <c r="C84" i="9"/>
  <c r="J83" i="9"/>
  <c r="H83" i="9"/>
  <c r="F83" i="9"/>
  <c r="C83" i="9"/>
  <c r="J82" i="9"/>
  <c r="H82" i="9"/>
  <c r="F82" i="9"/>
  <c r="C82" i="9"/>
  <c r="J81" i="9"/>
  <c r="H81" i="9"/>
  <c r="F81" i="9"/>
  <c r="C81" i="9"/>
  <c r="J80" i="9"/>
  <c r="H80" i="9"/>
  <c r="F80" i="9"/>
  <c r="C80" i="9"/>
  <c r="J79" i="9"/>
  <c r="H79" i="9"/>
  <c r="F79" i="9"/>
  <c r="C79" i="9"/>
  <c r="J78" i="9"/>
  <c r="H78" i="9"/>
  <c r="F78" i="9"/>
  <c r="C78" i="9"/>
  <c r="J77" i="9"/>
  <c r="H77" i="9"/>
  <c r="F77" i="9"/>
  <c r="C77" i="9"/>
  <c r="J76" i="9"/>
  <c r="H76" i="9"/>
  <c r="F76" i="9"/>
  <c r="C76" i="9"/>
  <c r="J75" i="9"/>
  <c r="H75" i="9"/>
  <c r="F75" i="9"/>
  <c r="C75" i="9"/>
  <c r="J89" i="10"/>
  <c r="H89" i="10"/>
  <c r="F89" i="10"/>
  <c r="C89" i="10"/>
  <c r="J88" i="10"/>
  <c r="H88" i="10"/>
  <c r="F88" i="10"/>
  <c r="C88" i="10"/>
  <c r="J87" i="10"/>
  <c r="H87" i="10"/>
  <c r="F87" i="10"/>
  <c r="C87" i="10"/>
  <c r="J86" i="10"/>
  <c r="H86" i="10"/>
  <c r="C86" i="10"/>
  <c r="J85" i="10"/>
  <c r="H85" i="10"/>
  <c r="F85" i="10"/>
  <c r="C85" i="10"/>
  <c r="J84" i="10"/>
  <c r="H84" i="10"/>
  <c r="C84" i="10"/>
  <c r="J83" i="10"/>
  <c r="H83" i="10"/>
  <c r="F83" i="10"/>
  <c r="C83" i="10"/>
  <c r="J82" i="10"/>
  <c r="H82" i="10"/>
  <c r="F82" i="10"/>
  <c r="C82" i="10"/>
  <c r="J81" i="10"/>
  <c r="H81" i="10"/>
  <c r="F81" i="10"/>
  <c r="C81" i="10"/>
  <c r="J80" i="10"/>
  <c r="H80" i="10"/>
  <c r="F80" i="10"/>
  <c r="C80" i="10"/>
  <c r="J79" i="10"/>
  <c r="H79" i="10"/>
  <c r="F79" i="10"/>
  <c r="C79" i="10"/>
  <c r="J78" i="10"/>
  <c r="H78" i="10"/>
  <c r="F78" i="10"/>
  <c r="C78" i="10"/>
  <c r="J77" i="10"/>
  <c r="H77" i="10"/>
  <c r="F77" i="10"/>
  <c r="C77" i="10"/>
  <c r="J76" i="10"/>
  <c r="H76" i="10"/>
  <c r="F76" i="10"/>
  <c r="C76" i="10"/>
  <c r="J75" i="10"/>
  <c r="H75" i="10"/>
  <c r="F75" i="10"/>
  <c r="C75" i="10"/>
  <c r="J89" i="11"/>
  <c r="H89" i="11"/>
  <c r="F89" i="11"/>
  <c r="C89" i="11"/>
  <c r="J88" i="11"/>
  <c r="H88" i="11"/>
  <c r="F88" i="11"/>
  <c r="C88" i="11"/>
  <c r="J87" i="11"/>
  <c r="H87" i="11"/>
  <c r="F87" i="11"/>
  <c r="C87" i="11"/>
  <c r="J86" i="11"/>
  <c r="H86" i="11"/>
  <c r="C86" i="11"/>
  <c r="J85" i="11"/>
  <c r="H85" i="11"/>
  <c r="F85" i="11"/>
  <c r="C85" i="11"/>
  <c r="J84" i="11"/>
  <c r="H84" i="11"/>
  <c r="C84" i="11"/>
  <c r="J83" i="11"/>
  <c r="H83" i="11"/>
  <c r="F83" i="11"/>
  <c r="C83" i="11"/>
  <c r="J82" i="11"/>
  <c r="H82" i="11"/>
  <c r="F82" i="11"/>
  <c r="C82" i="11"/>
  <c r="J81" i="11"/>
  <c r="H81" i="11"/>
  <c r="F81" i="11"/>
  <c r="C81" i="11"/>
  <c r="J80" i="11"/>
  <c r="H80" i="11"/>
  <c r="F80" i="11"/>
  <c r="C80" i="11"/>
  <c r="J79" i="11"/>
  <c r="H79" i="11"/>
  <c r="F79" i="11"/>
  <c r="C79" i="11"/>
  <c r="J78" i="11"/>
  <c r="H78" i="11"/>
  <c r="F78" i="11"/>
  <c r="C78" i="11"/>
  <c r="J77" i="11"/>
  <c r="H77" i="11"/>
  <c r="F77" i="11"/>
  <c r="C77" i="11"/>
  <c r="J76" i="11"/>
  <c r="H76" i="11"/>
  <c r="F76" i="11"/>
  <c r="C76" i="11"/>
  <c r="J75" i="11"/>
  <c r="H75" i="11"/>
  <c r="F75" i="11"/>
  <c r="C75" i="11"/>
  <c r="J89" i="12"/>
  <c r="H89" i="12"/>
  <c r="F89" i="12"/>
  <c r="C89" i="12"/>
  <c r="J88" i="12"/>
  <c r="H88" i="12"/>
  <c r="F88" i="12"/>
  <c r="C88" i="12"/>
  <c r="J87" i="12"/>
  <c r="H87" i="12"/>
  <c r="F87" i="12"/>
  <c r="C87" i="12"/>
  <c r="J86" i="12"/>
  <c r="H86" i="12"/>
  <c r="C86" i="12"/>
  <c r="J85" i="12"/>
  <c r="H85" i="12"/>
  <c r="F85" i="12"/>
  <c r="C85" i="12"/>
  <c r="J84" i="12"/>
  <c r="H84" i="12"/>
  <c r="C84" i="12"/>
  <c r="J83" i="12"/>
  <c r="H83" i="12"/>
  <c r="F83" i="12"/>
  <c r="C83" i="12"/>
  <c r="J82" i="12"/>
  <c r="H82" i="12"/>
  <c r="F82" i="12"/>
  <c r="C82" i="12"/>
  <c r="J81" i="12"/>
  <c r="H81" i="12"/>
  <c r="F81" i="12"/>
  <c r="C81" i="12"/>
  <c r="J80" i="12"/>
  <c r="H80" i="12"/>
  <c r="F80" i="12"/>
  <c r="C80" i="12"/>
  <c r="J79" i="12"/>
  <c r="H79" i="12"/>
  <c r="F79" i="12"/>
  <c r="C79" i="12"/>
  <c r="J78" i="12"/>
  <c r="H78" i="12"/>
  <c r="F78" i="12"/>
  <c r="C78" i="12"/>
  <c r="J77" i="12"/>
  <c r="H77" i="12"/>
  <c r="F77" i="12"/>
  <c r="C77" i="12"/>
  <c r="J76" i="12"/>
  <c r="H76" i="12"/>
  <c r="F76" i="12"/>
  <c r="C76" i="12"/>
  <c r="J75" i="12"/>
  <c r="H75" i="12"/>
  <c r="F75" i="12"/>
  <c r="C75" i="12"/>
  <c r="J89" i="13"/>
  <c r="H89" i="13"/>
  <c r="F89" i="13"/>
  <c r="C89" i="13"/>
  <c r="J88" i="13"/>
  <c r="H88" i="13"/>
  <c r="F88" i="13"/>
  <c r="C88" i="13"/>
  <c r="J87" i="13"/>
  <c r="H87" i="13"/>
  <c r="F87" i="13"/>
  <c r="C87" i="13"/>
  <c r="J86" i="13"/>
  <c r="H86" i="13"/>
  <c r="C86" i="13"/>
  <c r="J85" i="13"/>
  <c r="H85" i="13"/>
  <c r="F85" i="13"/>
  <c r="C85" i="13"/>
  <c r="J84" i="13"/>
  <c r="H84" i="13"/>
  <c r="C84" i="13"/>
  <c r="J83" i="13"/>
  <c r="H83" i="13"/>
  <c r="F83" i="13"/>
  <c r="C83" i="13"/>
  <c r="J82" i="13"/>
  <c r="H82" i="13"/>
  <c r="F82" i="13"/>
  <c r="C82" i="13"/>
  <c r="J81" i="13"/>
  <c r="H81" i="13"/>
  <c r="F81" i="13"/>
  <c r="C81" i="13"/>
  <c r="J80" i="13"/>
  <c r="H80" i="13"/>
  <c r="F80" i="13"/>
  <c r="C80" i="13"/>
  <c r="J79" i="13"/>
  <c r="H79" i="13"/>
  <c r="F79" i="13"/>
  <c r="C79" i="13"/>
  <c r="J78" i="13"/>
  <c r="H78" i="13"/>
  <c r="F78" i="13"/>
  <c r="C78" i="13"/>
  <c r="J77" i="13"/>
  <c r="H77" i="13"/>
  <c r="F77" i="13"/>
  <c r="C77" i="13"/>
  <c r="J76" i="13"/>
  <c r="H76" i="13"/>
  <c r="F76" i="13"/>
  <c r="C76" i="13"/>
  <c r="J75" i="13"/>
  <c r="H75" i="13"/>
  <c r="F75" i="13"/>
  <c r="C75" i="13"/>
  <c r="J89" i="14"/>
  <c r="H89" i="14"/>
  <c r="F89" i="14"/>
  <c r="C89" i="14"/>
  <c r="J88" i="14"/>
  <c r="H88" i="14"/>
  <c r="F88" i="14"/>
  <c r="C88" i="14"/>
  <c r="J87" i="14"/>
  <c r="H87" i="14"/>
  <c r="F87" i="14"/>
  <c r="C87" i="14"/>
  <c r="J86" i="14"/>
  <c r="H86" i="14"/>
  <c r="C86" i="14"/>
  <c r="J85" i="14"/>
  <c r="H85" i="14"/>
  <c r="F85" i="14"/>
  <c r="C85" i="14"/>
  <c r="J84" i="14"/>
  <c r="H84" i="14"/>
  <c r="C84" i="14"/>
  <c r="J83" i="14"/>
  <c r="H83" i="14"/>
  <c r="F83" i="14"/>
  <c r="C83" i="14"/>
  <c r="J82" i="14"/>
  <c r="H82" i="14"/>
  <c r="F82" i="14"/>
  <c r="C82" i="14"/>
  <c r="J81" i="14"/>
  <c r="H81" i="14"/>
  <c r="F81" i="14"/>
  <c r="C81" i="14"/>
  <c r="J80" i="14"/>
  <c r="H80" i="14"/>
  <c r="F80" i="14"/>
  <c r="C80" i="14"/>
  <c r="J79" i="14"/>
  <c r="H79" i="14"/>
  <c r="F79" i="14"/>
  <c r="C79" i="14"/>
  <c r="J78" i="14"/>
  <c r="H78" i="14"/>
  <c r="F78" i="14"/>
  <c r="C78" i="14"/>
  <c r="J77" i="14"/>
  <c r="H77" i="14"/>
  <c r="F77" i="14"/>
  <c r="C77" i="14"/>
  <c r="J76" i="14"/>
  <c r="H76" i="14"/>
  <c r="F76" i="14"/>
  <c r="C76" i="14"/>
  <c r="J75" i="14"/>
  <c r="H75" i="14"/>
  <c r="F75" i="14"/>
  <c r="C75" i="14"/>
  <c r="J89" i="15"/>
  <c r="H89" i="15"/>
  <c r="F89" i="15"/>
  <c r="C89" i="15"/>
  <c r="J88" i="15"/>
  <c r="H88" i="15"/>
  <c r="F88" i="15"/>
  <c r="C88" i="15"/>
  <c r="J87" i="15"/>
  <c r="H87" i="15"/>
  <c r="F87" i="15"/>
  <c r="C87" i="15"/>
  <c r="J86" i="15"/>
  <c r="H86" i="15"/>
  <c r="C86" i="15"/>
  <c r="J85" i="15"/>
  <c r="H85" i="15"/>
  <c r="F85" i="15"/>
  <c r="C85" i="15"/>
  <c r="J84" i="15"/>
  <c r="H84" i="15"/>
  <c r="C84" i="15"/>
  <c r="J83" i="15"/>
  <c r="H83" i="15"/>
  <c r="F83" i="15"/>
  <c r="C83" i="15"/>
  <c r="J82" i="15"/>
  <c r="H82" i="15"/>
  <c r="F82" i="15"/>
  <c r="C82" i="15"/>
  <c r="J81" i="15"/>
  <c r="H81" i="15"/>
  <c r="F81" i="15"/>
  <c r="C81" i="15"/>
  <c r="J80" i="15"/>
  <c r="H80" i="15"/>
  <c r="F80" i="15"/>
  <c r="C80" i="15"/>
  <c r="J79" i="15"/>
  <c r="H79" i="15"/>
  <c r="F79" i="15"/>
  <c r="C79" i="15"/>
  <c r="J78" i="15"/>
  <c r="H78" i="15"/>
  <c r="F78" i="15"/>
  <c r="C78" i="15"/>
  <c r="J77" i="15"/>
  <c r="H77" i="15"/>
  <c r="F77" i="15"/>
  <c r="C77" i="15"/>
  <c r="J76" i="15"/>
  <c r="H76" i="15"/>
  <c r="F76" i="15"/>
  <c r="C76" i="15"/>
  <c r="J75" i="15"/>
  <c r="H75" i="15"/>
  <c r="F75" i="15"/>
  <c r="C75" i="15"/>
  <c r="J89" i="16"/>
  <c r="H89" i="16"/>
  <c r="F89" i="16"/>
  <c r="C89" i="16"/>
  <c r="J88" i="16"/>
  <c r="H88" i="16"/>
  <c r="F88" i="16"/>
  <c r="C88" i="16"/>
  <c r="J87" i="16"/>
  <c r="H87" i="16"/>
  <c r="F87" i="16"/>
  <c r="C87" i="16"/>
  <c r="J86" i="16"/>
  <c r="H86" i="16"/>
  <c r="C86" i="16"/>
  <c r="J85" i="16"/>
  <c r="H85" i="16"/>
  <c r="F85" i="16"/>
  <c r="C85" i="16"/>
  <c r="J84" i="16"/>
  <c r="H84" i="16"/>
  <c r="C84" i="16"/>
  <c r="J83" i="16"/>
  <c r="H83" i="16"/>
  <c r="F83" i="16"/>
  <c r="C83" i="16"/>
  <c r="J82" i="16"/>
  <c r="H82" i="16"/>
  <c r="F82" i="16"/>
  <c r="C82" i="16"/>
  <c r="J81" i="16"/>
  <c r="H81" i="16"/>
  <c r="F81" i="16"/>
  <c r="C81" i="16"/>
  <c r="J80" i="16"/>
  <c r="H80" i="16"/>
  <c r="F80" i="16"/>
  <c r="C80" i="16"/>
  <c r="J79" i="16"/>
  <c r="H79" i="16"/>
  <c r="F79" i="16"/>
  <c r="C79" i="16"/>
  <c r="J78" i="16"/>
  <c r="H78" i="16"/>
  <c r="F78" i="16"/>
  <c r="C78" i="16"/>
  <c r="J77" i="16"/>
  <c r="H77" i="16"/>
  <c r="F77" i="16"/>
  <c r="C77" i="16"/>
  <c r="J76" i="16"/>
  <c r="H76" i="16"/>
  <c r="F76" i="16"/>
  <c r="C76" i="16"/>
  <c r="J75" i="16"/>
  <c r="H75" i="16"/>
  <c r="F75" i="16"/>
  <c r="C75" i="16"/>
  <c r="J89" i="17"/>
  <c r="H89" i="17"/>
  <c r="F89" i="17"/>
  <c r="C89" i="17"/>
  <c r="J88" i="17"/>
  <c r="H88" i="17"/>
  <c r="F88" i="17"/>
  <c r="C88" i="17"/>
  <c r="J87" i="17"/>
  <c r="H87" i="17"/>
  <c r="F87" i="17"/>
  <c r="C87" i="17"/>
  <c r="J86" i="17"/>
  <c r="H86" i="17"/>
  <c r="C86" i="17"/>
  <c r="J85" i="17"/>
  <c r="H85" i="17"/>
  <c r="F85" i="17"/>
  <c r="C85" i="17"/>
  <c r="J84" i="17"/>
  <c r="H84" i="17"/>
  <c r="C84" i="17"/>
  <c r="J83" i="17"/>
  <c r="H83" i="17"/>
  <c r="F83" i="17"/>
  <c r="C83" i="17"/>
  <c r="J82" i="17"/>
  <c r="H82" i="17"/>
  <c r="F82" i="17"/>
  <c r="C82" i="17"/>
  <c r="J81" i="17"/>
  <c r="H81" i="17"/>
  <c r="F81" i="17"/>
  <c r="C81" i="17"/>
  <c r="J80" i="17"/>
  <c r="H80" i="17"/>
  <c r="F80" i="17"/>
  <c r="C80" i="17"/>
  <c r="J79" i="17"/>
  <c r="H79" i="17"/>
  <c r="F79" i="17"/>
  <c r="C79" i="17"/>
  <c r="J78" i="17"/>
  <c r="H78" i="17"/>
  <c r="F78" i="17"/>
  <c r="C78" i="17"/>
  <c r="J77" i="17"/>
  <c r="H77" i="17"/>
  <c r="F77" i="17"/>
  <c r="C77" i="17"/>
  <c r="J76" i="17"/>
  <c r="H76" i="17"/>
  <c r="F76" i="17"/>
  <c r="C76" i="17"/>
  <c r="J75" i="17"/>
  <c r="H75" i="17"/>
  <c r="F75" i="17"/>
  <c r="C75" i="17"/>
  <c r="J89" i="18"/>
  <c r="H89" i="18"/>
  <c r="F89" i="18"/>
  <c r="C89" i="18"/>
  <c r="J88" i="18"/>
  <c r="H88" i="18"/>
  <c r="F88" i="18"/>
  <c r="C88" i="18"/>
  <c r="J87" i="18"/>
  <c r="H87" i="18"/>
  <c r="F87" i="18"/>
  <c r="C87" i="18"/>
  <c r="J86" i="18"/>
  <c r="H86" i="18"/>
  <c r="C86" i="18"/>
  <c r="J85" i="18"/>
  <c r="H85" i="18"/>
  <c r="F85" i="18"/>
  <c r="C85" i="18"/>
  <c r="J84" i="18"/>
  <c r="H84" i="18"/>
  <c r="C84" i="18"/>
  <c r="J83" i="18"/>
  <c r="H83" i="18"/>
  <c r="F83" i="18"/>
  <c r="C83" i="18"/>
  <c r="J82" i="18"/>
  <c r="H82" i="18"/>
  <c r="F82" i="18"/>
  <c r="C82" i="18"/>
  <c r="J81" i="18"/>
  <c r="H81" i="18"/>
  <c r="F81" i="18"/>
  <c r="C81" i="18"/>
  <c r="J80" i="18"/>
  <c r="H80" i="18"/>
  <c r="F80" i="18"/>
  <c r="C80" i="18"/>
  <c r="J79" i="18"/>
  <c r="H79" i="18"/>
  <c r="F79" i="18"/>
  <c r="C79" i="18"/>
  <c r="J78" i="18"/>
  <c r="H78" i="18"/>
  <c r="F78" i="18"/>
  <c r="C78" i="18"/>
  <c r="J77" i="18"/>
  <c r="H77" i="18"/>
  <c r="F77" i="18"/>
  <c r="C77" i="18"/>
  <c r="J76" i="18"/>
  <c r="H76" i="18"/>
  <c r="F76" i="18"/>
  <c r="C76" i="18"/>
  <c r="J75" i="18"/>
  <c r="H75" i="18"/>
  <c r="F75" i="18"/>
  <c r="C75" i="18"/>
  <c r="J89" i="19"/>
  <c r="H89" i="19"/>
  <c r="F89" i="19"/>
  <c r="C89" i="19"/>
  <c r="J88" i="19"/>
  <c r="H88" i="19"/>
  <c r="F88" i="19"/>
  <c r="C88" i="19"/>
  <c r="J87" i="19"/>
  <c r="H87" i="19"/>
  <c r="F87" i="19"/>
  <c r="C87" i="19"/>
  <c r="J86" i="19"/>
  <c r="H86" i="19"/>
  <c r="C86" i="19"/>
  <c r="J85" i="19"/>
  <c r="H85" i="19"/>
  <c r="F85" i="19"/>
  <c r="C85" i="19"/>
  <c r="J84" i="19"/>
  <c r="H84" i="19"/>
  <c r="C84" i="19"/>
  <c r="J83" i="19"/>
  <c r="H83" i="19"/>
  <c r="F83" i="19"/>
  <c r="C83" i="19"/>
  <c r="J82" i="19"/>
  <c r="H82" i="19"/>
  <c r="F82" i="19"/>
  <c r="C82" i="19"/>
  <c r="J81" i="19"/>
  <c r="H81" i="19"/>
  <c r="F81" i="19"/>
  <c r="C81" i="19"/>
  <c r="J80" i="19"/>
  <c r="H80" i="19"/>
  <c r="F80" i="19"/>
  <c r="C80" i="19"/>
  <c r="J79" i="19"/>
  <c r="H79" i="19"/>
  <c r="F79" i="19"/>
  <c r="C79" i="19"/>
  <c r="J78" i="19"/>
  <c r="H78" i="19"/>
  <c r="F78" i="19"/>
  <c r="C78" i="19"/>
  <c r="J77" i="19"/>
  <c r="H77" i="19"/>
  <c r="F77" i="19"/>
  <c r="C77" i="19"/>
  <c r="J76" i="19"/>
  <c r="H76" i="19"/>
  <c r="F76" i="19"/>
  <c r="C76" i="19"/>
  <c r="J75" i="19"/>
  <c r="H75" i="19"/>
  <c r="F75" i="19"/>
  <c r="C75" i="19"/>
  <c r="J89" i="20"/>
  <c r="H89" i="20"/>
  <c r="F89" i="20"/>
  <c r="C89" i="20"/>
  <c r="J88" i="20"/>
  <c r="H88" i="20"/>
  <c r="F88" i="20"/>
  <c r="C88" i="20"/>
  <c r="J87" i="20"/>
  <c r="H87" i="20"/>
  <c r="F87" i="20"/>
  <c r="C87" i="20"/>
  <c r="J86" i="20"/>
  <c r="H86" i="20"/>
  <c r="C86" i="20"/>
  <c r="J85" i="20"/>
  <c r="H85" i="20"/>
  <c r="F85" i="20"/>
  <c r="C85" i="20"/>
  <c r="J84" i="20"/>
  <c r="H84" i="20"/>
  <c r="C84" i="20"/>
  <c r="J83" i="20"/>
  <c r="H83" i="20"/>
  <c r="F83" i="20"/>
  <c r="C83" i="20"/>
  <c r="J82" i="20"/>
  <c r="H82" i="20"/>
  <c r="F82" i="20"/>
  <c r="C82" i="20"/>
  <c r="J81" i="20"/>
  <c r="H81" i="20"/>
  <c r="F81" i="20"/>
  <c r="C81" i="20"/>
  <c r="J80" i="20"/>
  <c r="H80" i="20"/>
  <c r="F80" i="20"/>
  <c r="C80" i="20"/>
  <c r="J79" i="20"/>
  <c r="H79" i="20"/>
  <c r="F79" i="20"/>
  <c r="C79" i="20"/>
  <c r="J78" i="20"/>
  <c r="H78" i="20"/>
  <c r="F78" i="20"/>
  <c r="C78" i="20"/>
  <c r="J77" i="20"/>
  <c r="H77" i="20"/>
  <c r="F77" i="20"/>
  <c r="C77" i="20"/>
  <c r="J76" i="20"/>
  <c r="H76" i="20"/>
  <c r="F76" i="20"/>
  <c r="C76" i="20"/>
  <c r="J75" i="20"/>
  <c r="H75" i="20"/>
  <c r="F75" i="20"/>
  <c r="C75" i="20"/>
  <c r="J89" i="21"/>
  <c r="H89" i="21"/>
  <c r="F89" i="21"/>
  <c r="C89" i="21"/>
  <c r="J88" i="21"/>
  <c r="H88" i="21"/>
  <c r="F88" i="21"/>
  <c r="C88" i="21"/>
  <c r="J87" i="21"/>
  <c r="H87" i="21"/>
  <c r="F87" i="21"/>
  <c r="C87" i="21"/>
  <c r="J86" i="21"/>
  <c r="H86" i="21"/>
  <c r="C86" i="21"/>
  <c r="J85" i="21"/>
  <c r="H85" i="21"/>
  <c r="F85" i="21"/>
  <c r="C85" i="21"/>
  <c r="J84" i="21"/>
  <c r="H84" i="21"/>
  <c r="C84" i="21"/>
  <c r="J83" i="21"/>
  <c r="H83" i="21"/>
  <c r="F83" i="21"/>
  <c r="C83" i="21"/>
  <c r="J82" i="21"/>
  <c r="H82" i="21"/>
  <c r="F82" i="21"/>
  <c r="C82" i="21"/>
  <c r="J81" i="21"/>
  <c r="H81" i="21"/>
  <c r="F81" i="21"/>
  <c r="C81" i="21"/>
  <c r="J80" i="21"/>
  <c r="H80" i="21"/>
  <c r="F80" i="21"/>
  <c r="C80" i="21"/>
  <c r="J79" i="21"/>
  <c r="H79" i="21"/>
  <c r="F79" i="21"/>
  <c r="C79" i="21"/>
  <c r="J78" i="21"/>
  <c r="H78" i="21"/>
  <c r="F78" i="21"/>
  <c r="C78" i="21"/>
  <c r="J77" i="21"/>
  <c r="H77" i="21"/>
  <c r="F77" i="21"/>
  <c r="C77" i="21"/>
  <c r="J76" i="21"/>
  <c r="H76" i="21"/>
  <c r="F76" i="21"/>
  <c r="C76" i="21"/>
  <c r="J75" i="21"/>
  <c r="H75" i="21"/>
  <c r="F75" i="21"/>
  <c r="C75" i="21"/>
  <c r="J89" i="22"/>
  <c r="H89" i="22"/>
  <c r="F89" i="22"/>
  <c r="C89" i="22"/>
  <c r="J88" i="22"/>
  <c r="H88" i="22"/>
  <c r="F88" i="22"/>
  <c r="C88" i="22"/>
  <c r="J87" i="22"/>
  <c r="H87" i="22"/>
  <c r="F87" i="22"/>
  <c r="C87" i="22"/>
  <c r="J86" i="22"/>
  <c r="H86" i="22"/>
  <c r="C86" i="22"/>
  <c r="J85" i="22"/>
  <c r="H85" i="22"/>
  <c r="F85" i="22"/>
  <c r="C85" i="22"/>
  <c r="J84" i="22"/>
  <c r="H84" i="22"/>
  <c r="C84" i="22"/>
  <c r="J83" i="22"/>
  <c r="H83" i="22"/>
  <c r="F83" i="22"/>
  <c r="C83" i="22"/>
  <c r="J82" i="22"/>
  <c r="H82" i="22"/>
  <c r="F82" i="22"/>
  <c r="C82" i="22"/>
  <c r="J81" i="22"/>
  <c r="H81" i="22"/>
  <c r="F81" i="22"/>
  <c r="C81" i="22"/>
  <c r="J80" i="22"/>
  <c r="H80" i="22"/>
  <c r="F80" i="22"/>
  <c r="C80" i="22"/>
  <c r="J79" i="22"/>
  <c r="H79" i="22"/>
  <c r="F79" i="22"/>
  <c r="C79" i="22"/>
  <c r="J78" i="22"/>
  <c r="H78" i="22"/>
  <c r="F78" i="22"/>
  <c r="C78" i="22"/>
  <c r="J77" i="22"/>
  <c r="H77" i="22"/>
  <c r="F77" i="22"/>
  <c r="C77" i="22"/>
  <c r="J76" i="22"/>
  <c r="H76" i="22"/>
  <c r="F76" i="22"/>
  <c r="C76" i="22"/>
  <c r="J75" i="22"/>
  <c r="H75" i="22"/>
  <c r="F75" i="22"/>
  <c r="C75" i="22"/>
  <c r="J89" i="23"/>
  <c r="H89" i="23"/>
  <c r="F89" i="23"/>
  <c r="C89" i="23"/>
  <c r="J88" i="23"/>
  <c r="H88" i="23"/>
  <c r="F88" i="23"/>
  <c r="C88" i="23"/>
  <c r="J87" i="23"/>
  <c r="H87" i="23"/>
  <c r="F87" i="23"/>
  <c r="C87" i="23"/>
  <c r="J86" i="23"/>
  <c r="H86" i="23"/>
  <c r="C86" i="23"/>
  <c r="J85" i="23"/>
  <c r="H85" i="23"/>
  <c r="F85" i="23"/>
  <c r="C85" i="23"/>
  <c r="J84" i="23"/>
  <c r="H84" i="23"/>
  <c r="C84" i="23"/>
  <c r="J83" i="23"/>
  <c r="H83" i="23"/>
  <c r="F83" i="23"/>
  <c r="C83" i="23"/>
  <c r="J82" i="23"/>
  <c r="H82" i="23"/>
  <c r="F82" i="23"/>
  <c r="C82" i="23"/>
  <c r="J81" i="23"/>
  <c r="H81" i="23"/>
  <c r="F81" i="23"/>
  <c r="C81" i="23"/>
  <c r="J80" i="23"/>
  <c r="H80" i="23"/>
  <c r="F80" i="23"/>
  <c r="C80" i="23"/>
  <c r="J79" i="23"/>
  <c r="H79" i="23"/>
  <c r="F79" i="23"/>
  <c r="C79" i="23"/>
  <c r="J78" i="23"/>
  <c r="H78" i="23"/>
  <c r="F78" i="23"/>
  <c r="C78" i="23"/>
  <c r="J77" i="23"/>
  <c r="H77" i="23"/>
  <c r="F77" i="23"/>
  <c r="C77" i="23"/>
  <c r="J76" i="23"/>
  <c r="H76" i="23"/>
  <c r="F76" i="23"/>
  <c r="C76" i="23"/>
  <c r="J75" i="23"/>
  <c r="H75" i="23"/>
  <c r="F75" i="23"/>
  <c r="C75" i="23"/>
  <c r="J89" i="24"/>
  <c r="H89" i="24"/>
  <c r="F89" i="24"/>
  <c r="C89" i="24"/>
  <c r="J88" i="24"/>
  <c r="H88" i="24"/>
  <c r="F88" i="24"/>
  <c r="C88" i="24"/>
  <c r="J87" i="24"/>
  <c r="H87" i="24"/>
  <c r="F87" i="24"/>
  <c r="C87" i="24"/>
  <c r="J86" i="24"/>
  <c r="H86" i="24"/>
  <c r="C86" i="24"/>
  <c r="J85" i="24"/>
  <c r="H85" i="24"/>
  <c r="F85" i="24"/>
  <c r="C85" i="24"/>
  <c r="J84" i="24"/>
  <c r="H84" i="24"/>
  <c r="C84" i="24"/>
  <c r="J83" i="24"/>
  <c r="H83" i="24"/>
  <c r="F83" i="24"/>
  <c r="C83" i="24"/>
  <c r="J82" i="24"/>
  <c r="H82" i="24"/>
  <c r="F82" i="24"/>
  <c r="C82" i="24"/>
  <c r="J81" i="24"/>
  <c r="H81" i="24"/>
  <c r="F81" i="24"/>
  <c r="C81" i="24"/>
  <c r="J80" i="24"/>
  <c r="H80" i="24"/>
  <c r="F80" i="24"/>
  <c r="C80" i="24"/>
  <c r="J79" i="24"/>
  <c r="H79" i="24"/>
  <c r="F79" i="24"/>
  <c r="C79" i="24"/>
  <c r="J78" i="24"/>
  <c r="H78" i="24"/>
  <c r="F78" i="24"/>
  <c r="C78" i="24"/>
  <c r="J77" i="24"/>
  <c r="H77" i="24"/>
  <c r="F77" i="24"/>
  <c r="C77" i="24"/>
  <c r="J76" i="24"/>
  <c r="H76" i="24"/>
  <c r="F76" i="24"/>
  <c r="C76" i="24"/>
  <c r="J75" i="24"/>
  <c r="H75" i="24"/>
  <c r="F75" i="24"/>
  <c r="C75" i="24"/>
  <c r="J89" i="25"/>
  <c r="H89" i="25"/>
  <c r="F89" i="25"/>
  <c r="C89" i="25"/>
  <c r="J88" i="25"/>
  <c r="H88" i="25"/>
  <c r="F88" i="25"/>
  <c r="C88" i="25"/>
  <c r="J87" i="25"/>
  <c r="H87" i="25"/>
  <c r="F87" i="25"/>
  <c r="C87" i="25"/>
  <c r="J86" i="25"/>
  <c r="H86" i="25"/>
  <c r="C86" i="25"/>
  <c r="J85" i="25"/>
  <c r="H85" i="25"/>
  <c r="F85" i="25"/>
  <c r="C85" i="25"/>
  <c r="J84" i="25"/>
  <c r="H84" i="25"/>
  <c r="C84" i="25"/>
  <c r="J83" i="25"/>
  <c r="H83" i="25"/>
  <c r="F83" i="25"/>
  <c r="C83" i="25"/>
  <c r="J82" i="25"/>
  <c r="H82" i="25"/>
  <c r="F82" i="25"/>
  <c r="C82" i="25"/>
  <c r="J81" i="25"/>
  <c r="H81" i="25"/>
  <c r="F81" i="25"/>
  <c r="C81" i="25"/>
  <c r="J80" i="25"/>
  <c r="H80" i="25"/>
  <c r="F80" i="25"/>
  <c r="C80" i="25"/>
  <c r="J79" i="25"/>
  <c r="H79" i="25"/>
  <c r="F79" i="25"/>
  <c r="C79" i="25"/>
  <c r="J78" i="25"/>
  <c r="H78" i="25"/>
  <c r="F78" i="25"/>
  <c r="C78" i="25"/>
  <c r="J77" i="25"/>
  <c r="H77" i="25"/>
  <c r="F77" i="25"/>
  <c r="C77" i="25"/>
  <c r="J76" i="25"/>
  <c r="H76" i="25"/>
  <c r="F76" i="25"/>
  <c r="C76" i="25"/>
  <c r="J75" i="25"/>
  <c r="H75" i="25"/>
  <c r="F75" i="25"/>
  <c r="C75" i="25"/>
  <c r="J89" i="26"/>
  <c r="H89" i="26"/>
  <c r="F89" i="26"/>
  <c r="C89" i="26"/>
  <c r="J88" i="26"/>
  <c r="H88" i="26"/>
  <c r="F88" i="26"/>
  <c r="C88" i="26"/>
  <c r="J87" i="26"/>
  <c r="H87" i="26"/>
  <c r="F87" i="26"/>
  <c r="C87" i="26"/>
  <c r="J86" i="26"/>
  <c r="H86" i="26"/>
  <c r="C86" i="26"/>
  <c r="J85" i="26"/>
  <c r="H85" i="26"/>
  <c r="F85" i="26"/>
  <c r="C85" i="26"/>
  <c r="J84" i="26"/>
  <c r="H84" i="26"/>
  <c r="C84" i="26"/>
  <c r="J83" i="26"/>
  <c r="H83" i="26"/>
  <c r="F83" i="26"/>
  <c r="C83" i="26"/>
  <c r="J82" i="26"/>
  <c r="H82" i="26"/>
  <c r="F82" i="26"/>
  <c r="C82" i="26"/>
  <c r="J81" i="26"/>
  <c r="H81" i="26"/>
  <c r="F81" i="26"/>
  <c r="C81" i="26"/>
  <c r="J80" i="26"/>
  <c r="H80" i="26"/>
  <c r="F80" i="26"/>
  <c r="C80" i="26"/>
  <c r="J79" i="26"/>
  <c r="H79" i="26"/>
  <c r="F79" i="26"/>
  <c r="C79" i="26"/>
  <c r="J78" i="26"/>
  <c r="H78" i="26"/>
  <c r="F78" i="26"/>
  <c r="C78" i="26"/>
  <c r="J77" i="26"/>
  <c r="H77" i="26"/>
  <c r="F77" i="26"/>
  <c r="C77" i="26"/>
  <c r="J76" i="26"/>
  <c r="H76" i="26"/>
  <c r="F76" i="26"/>
  <c r="C76" i="26"/>
  <c r="J75" i="26"/>
  <c r="H75" i="26"/>
  <c r="F75" i="26"/>
  <c r="C75" i="26"/>
  <c r="J90" i="27"/>
  <c r="H90" i="27"/>
  <c r="F90" i="27"/>
  <c r="C90" i="27"/>
  <c r="J89" i="27"/>
  <c r="H89" i="27"/>
  <c r="F89" i="27"/>
  <c r="C89" i="27"/>
  <c r="J88" i="27"/>
  <c r="H88" i="27"/>
  <c r="F88" i="27"/>
  <c r="C88" i="27"/>
  <c r="J87" i="27"/>
  <c r="H87" i="27"/>
  <c r="C87" i="27"/>
  <c r="J86" i="27"/>
  <c r="H86" i="27"/>
  <c r="F86" i="27"/>
  <c r="C86" i="27"/>
  <c r="J85" i="27"/>
  <c r="H85" i="27"/>
  <c r="C85" i="27"/>
  <c r="J84" i="27"/>
  <c r="H84" i="27"/>
  <c r="F84" i="27"/>
  <c r="C84" i="27"/>
  <c r="J83" i="27"/>
  <c r="H83" i="27"/>
  <c r="F83" i="27"/>
  <c r="C83" i="27"/>
  <c r="J82" i="27"/>
  <c r="H82" i="27"/>
  <c r="F82" i="27"/>
  <c r="C82" i="27"/>
  <c r="J81" i="27"/>
  <c r="H81" i="27"/>
  <c r="F81" i="27"/>
  <c r="C81" i="27"/>
  <c r="J80" i="27"/>
  <c r="H80" i="27"/>
  <c r="F80" i="27"/>
  <c r="C80" i="27"/>
  <c r="J79" i="27"/>
  <c r="H79" i="27"/>
  <c r="F79" i="27"/>
  <c r="C79" i="27"/>
  <c r="J78" i="27"/>
  <c r="H78" i="27"/>
  <c r="F78" i="27"/>
  <c r="C78" i="27"/>
  <c r="J77" i="27"/>
  <c r="H77" i="27"/>
  <c r="F77" i="27"/>
  <c r="C77" i="27"/>
  <c r="J76" i="27"/>
  <c r="H76" i="27"/>
  <c r="F76" i="27"/>
  <c r="C76" i="27"/>
  <c r="C135" i="24"/>
  <c r="F135" i="24"/>
  <c r="H135" i="24"/>
  <c r="J135" i="24"/>
  <c r="C136" i="24"/>
  <c r="F136" i="24"/>
  <c r="H136" i="24"/>
  <c r="J136" i="24"/>
  <c r="C137" i="24"/>
  <c r="F137" i="24"/>
  <c r="H137" i="24"/>
  <c r="J137" i="24"/>
  <c r="C135" i="23"/>
  <c r="F135" i="23"/>
  <c r="H135" i="23"/>
  <c r="J135" i="23"/>
  <c r="C136" i="23"/>
  <c r="F136" i="23"/>
  <c r="H136" i="23"/>
  <c r="J136" i="23"/>
  <c r="C137" i="23"/>
  <c r="F137" i="23"/>
  <c r="H137" i="23"/>
  <c r="J137" i="23"/>
  <c r="C135" i="22"/>
  <c r="F135" i="22"/>
  <c r="H135" i="22"/>
  <c r="J135" i="22"/>
  <c r="C136" i="22"/>
  <c r="F136" i="22"/>
  <c r="H136" i="22"/>
  <c r="J136" i="22"/>
  <c r="C137" i="22"/>
  <c r="F137" i="22"/>
  <c r="H137" i="22"/>
  <c r="J137" i="22"/>
  <c r="C135" i="21"/>
  <c r="F135" i="21"/>
  <c r="H135" i="21"/>
  <c r="J135" i="21"/>
  <c r="C136" i="21"/>
  <c r="F136" i="21"/>
  <c r="H136" i="21"/>
  <c r="J136" i="21"/>
  <c r="C137" i="21"/>
  <c r="F137" i="21"/>
  <c r="H137" i="21"/>
  <c r="J137" i="21"/>
  <c r="J89" i="28"/>
  <c r="J83" i="28"/>
  <c r="J82" i="28"/>
  <c r="J81" i="28"/>
  <c r="J80" i="28"/>
  <c r="J79" i="28"/>
  <c r="J78" i="28"/>
  <c r="J77" i="28"/>
  <c r="J76" i="28"/>
  <c r="J75" i="28"/>
  <c r="H89" i="28"/>
  <c r="H83" i="28"/>
  <c r="H82" i="28"/>
  <c r="H81" i="28"/>
  <c r="H80" i="28"/>
  <c r="H79" i="28"/>
  <c r="H78" i="28"/>
  <c r="H77" i="28"/>
  <c r="H76" i="28"/>
  <c r="H75" i="28"/>
  <c r="F89" i="28"/>
  <c r="F83" i="28"/>
  <c r="F82" i="28"/>
  <c r="F81" i="28"/>
  <c r="F80" i="28"/>
  <c r="F79" i="28"/>
  <c r="F78" i="28"/>
  <c r="F77" i="28"/>
  <c r="F76" i="28"/>
  <c r="C89" i="28"/>
  <c r="C83" i="28" l="1"/>
  <c r="C82" i="28"/>
  <c r="C81" i="28"/>
  <c r="C80" i="28"/>
  <c r="C79" i="28"/>
  <c r="C78" i="28"/>
  <c r="C77" i="28"/>
  <c r="C76" i="28"/>
  <c r="F74" i="28"/>
  <c r="C74" i="28"/>
  <c r="F75" i="28"/>
  <c r="C75" i="28"/>
  <c r="D77" i="9"/>
  <c r="D76" i="10"/>
  <c r="D77" i="10"/>
  <c r="D77" i="11"/>
  <c r="D76" i="12"/>
  <c r="D77" i="12"/>
  <c r="D77" i="13"/>
  <c r="D76" i="14"/>
  <c r="D77" i="14"/>
  <c r="D77" i="15"/>
  <c r="D76" i="16"/>
  <c r="D77" i="16"/>
  <c r="D77" i="17"/>
  <c r="D76" i="18"/>
  <c r="D77" i="18"/>
  <c r="D77" i="19"/>
  <c r="D76" i="20"/>
  <c r="D77" i="20"/>
  <c r="D77" i="21"/>
  <c r="D76" i="22"/>
  <c r="D77" i="22"/>
  <c r="D77" i="23"/>
  <c r="D76" i="24"/>
  <c r="D77" i="24"/>
  <c r="D77" i="25"/>
  <c r="D76" i="26"/>
  <c r="D77" i="26"/>
  <c r="D78" i="27"/>
  <c r="D76" i="28"/>
  <c r="D77" i="28"/>
  <c r="D89" i="28"/>
  <c r="D90" i="27"/>
  <c r="D89" i="26"/>
  <c r="D89" i="25"/>
  <c r="D89" i="24"/>
  <c r="D89" i="23"/>
  <c r="D89" i="22"/>
  <c r="D89" i="21"/>
  <c r="D89" i="20"/>
  <c r="D89" i="19"/>
  <c r="D89" i="18"/>
  <c r="D89" i="16"/>
  <c r="D89" i="15"/>
  <c r="D89" i="14"/>
  <c r="D89" i="13"/>
  <c r="D89" i="12"/>
  <c r="D89" i="11"/>
  <c r="D89" i="10"/>
  <c r="D89" i="9"/>
  <c r="D89" i="3"/>
  <c r="D88" i="28"/>
  <c r="D89" i="27"/>
  <c r="D88" i="26"/>
  <c r="D88" i="25"/>
  <c r="D88" i="24"/>
  <c r="D88" i="23"/>
  <c r="D88" i="22"/>
  <c r="D88" i="21"/>
  <c r="D88" i="20"/>
  <c r="D88" i="19"/>
  <c r="D88" i="18"/>
  <c r="D88" i="17"/>
  <c r="D88" i="16"/>
  <c r="D88" i="15"/>
  <c r="D88" i="14"/>
  <c r="D88" i="13"/>
  <c r="D88" i="12"/>
  <c r="D88" i="11"/>
  <c r="D88" i="10"/>
  <c r="D88" i="9"/>
  <c r="D88" i="3"/>
  <c r="D87" i="28"/>
  <c r="D88" i="27"/>
  <c r="D87" i="26"/>
  <c r="D87" i="25"/>
  <c r="D87" i="24"/>
  <c r="D87" i="23"/>
  <c r="D87" i="22"/>
  <c r="D87" i="21"/>
  <c r="D87" i="20"/>
  <c r="D87" i="19"/>
  <c r="D87" i="18"/>
  <c r="D87" i="17"/>
  <c r="D87" i="16"/>
  <c r="D87" i="15"/>
  <c r="D87" i="14"/>
  <c r="D87" i="13"/>
  <c r="D87" i="12"/>
  <c r="D87" i="11"/>
  <c r="D87" i="10"/>
  <c r="D87" i="9"/>
  <c r="D87" i="3"/>
  <c r="D86" i="28"/>
  <c r="D87" i="27"/>
  <c r="D86" i="26"/>
  <c r="D86" i="25"/>
  <c r="D86" i="24"/>
  <c r="D86" i="23"/>
  <c r="D86" i="22"/>
  <c r="D86" i="21"/>
  <c r="D86" i="20"/>
  <c r="D86" i="19"/>
  <c r="D86" i="18"/>
  <c r="D86" i="17"/>
  <c r="D86" i="16"/>
  <c r="D86" i="15"/>
  <c r="D86" i="14"/>
  <c r="D86" i="13"/>
  <c r="D86" i="12"/>
  <c r="D86" i="11"/>
  <c r="D86" i="10"/>
  <c r="D86" i="3"/>
  <c r="D85" i="28"/>
  <c r="D86" i="27"/>
  <c r="D85" i="26"/>
  <c r="D85" i="25"/>
  <c r="D85" i="24"/>
  <c r="D85" i="23"/>
  <c r="D85" i="22"/>
  <c r="D85" i="21"/>
  <c r="D85" i="20"/>
  <c r="D85" i="19"/>
  <c r="D85" i="18"/>
  <c r="D85" i="17"/>
  <c r="D85" i="16"/>
  <c r="D85" i="15"/>
  <c r="D85" i="14"/>
  <c r="D85" i="13"/>
  <c r="D85" i="12"/>
  <c r="D85" i="11"/>
  <c r="D85" i="10"/>
  <c r="D85" i="9"/>
  <c r="D85" i="3"/>
  <c r="D84" i="28"/>
  <c r="D85" i="27"/>
  <c r="D84" i="26"/>
  <c r="D84" i="25"/>
  <c r="D84" i="24"/>
  <c r="D84" i="23"/>
  <c r="D84" i="22"/>
  <c r="D84" i="20"/>
  <c r="D84" i="19"/>
  <c r="D84" i="18"/>
  <c r="D84" i="16"/>
  <c r="D84" i="15"/>
  <c r="D84" i="14"/>
  <c r="D84" i="13"/>
  <c r="D84" i="12"/>
  <c r="D84" i="11"/>
  <c r="D84" i="10"/>
  <c r="D84" i="9"/>
  <c r="D84" i="3"/>
  <c r="D83" i="28"/>
  <c r="D84" i="27"/>
  <c r="D83" i="26"/>
  <c r="D83" i="25"/>
  <c r="D83" i="24"/>
  <c r="D83" i="23"/>
  <c r="D83" i="22"/>
  <c r="D83" i="20"/>
  <c r="D83" i="19"/>
  <c r="D83" i="18"/>
  <c r="D83" i="17"/>
  <c r="D83" i="16"/>
  <c r="D83" i="15"/>
  <c r="D83" i="14"/>
  <c r="D83" i="12"/>
  <c r="D83" i="11"/>
  <c r="D83" i="10"/>
  <c r="D83" i="3"/>
  <c r="D82" i="28"/>
  <c r="D83" i="27"/>
  <c r="D82" i="26"/>
  <c r="D82" i="25"/>
  <c r="D82" i="24"/>
  <c r="D82" i="23"/>
  <c r="D82" i="22"/>
  <c r="D82" i="21"/>
  <c r="D82" i="20"/>
  <c r="D82" i="19"/>
  <c r="D82" i="18"/>
  <c r="D82" i="16"/>
  <c r="D82" i="15"/>
  <c r="D82" i="14"/>
  <c r="D82" i="13"/>
  <c r="D82" i="12"/>
  <c r="D82" i="11"/>
  <c r="D82" i="10"/>
  <c r="D82" i="9"/>
  <c r="D82" i="3"/>
  <c r="D81" i="28"/>
  <c r="D82" i="27"/>
  <c r="D81" i="26"/>
  <c r="D81" i="25"/>
  <c r="D81" i="24"/>
  <c r="D81" i="23"/>
  <c r="D81" i="22"/>
  <c r="D81" i="21"/>
  <c r="D81" i="20"/>
  <c r="D81" i="19"/>
  <c r="D81" i="18"/>
  <c r="D81" i="17"/>
  <c r="D81" i="16"/>
  <c r="D81" i="15"/>
  <c r="D81" i="14"/>
  <c r="D81" i="13"/>
  <c r="D81" i="12"/>
  <c r="D81" i="11"/>
  <c r="D81" i="10"/>
  <c r="D81" i="9"/>
  <c r="D81" i="3"/>
  <c r="D80" i="28"/>
  <c r="D80" i="26"/>
  <c r="D80" i="25"/>
  <c r="D80" i="24"/>
  <c r="D80" i="22"/>
  <c r="D80" i="21"/>
  <c r="D80" i="20"/>
  <c r="D80" i="19"/>
  <c r="D80" i="18"/>
  <c r="D80" i="17"/>
  <c r="D80" i="16"/>
  <c r="D80" i="15"/>
  <c r="D80" i="14"/>
  <c r="D80" i="13"/>
  <c r="D80" i="12"/>
  <c r="D80" i="10"/>
  <c r="D80" i="9"/>
  <c r="D79" i="28"/>
  <c r="D80" i="27"/>
  <c r="D79" i="26"/>
  <c r="D79" i="25"/>
  <c r="D79" i="24"/>
  <c r="D79" i="23"/>
  <c r="D79" i="22"/>
  <c r="D79" i="21"/>
  <c r="D79" i="20"/>
  <c r="D79" i="19"/>
  <c r="D79" i="18"/>
  <c r="D79" i="17"/>
  <c r="D79" i="16"/>
  <c r="D79" i="15"/>
  <c r="D79" i="14"/>
  <c r="D79" i="13"/>
  <c r="D79" i="12"/>
  <c r="D79" i="11"/>
  <c r="D79" i="10"/>
  <c r="D79" i="9"/>
  <c r="D79" i="3"/>
  <c r="D78" i="28"/>
  <c r="D79" i="27"/>
  <c r="D78" i="26"/>
  <c r="D78" i="25"/>
  <c r="D78" i="24"/>
  <c r="D78" i="23"/>
  <c r="D78" i="22"/>
  <c r="D78" i="21"/>
  <c r="D78" i="20"/>
  <c r="D78" i="19"/>
  <c r="D78" i="18"/>
  <c r="D78" i="17"/>
  <c r="D78" i="16"/>
  <c r="D78" i="15"/>
  <c r="D78" i="14"/>
  <c r="D78" i="13"/>
  <c r="D78" i="12"/>
  <c r="D78" i="11"/>
  <c r="D78" i="10"/>
  <c r="D78" i="9"/>
  <c r="D78" i="3"/>
  <c r="D75" i="28"/>
  <c r="D75" i="26"/>
  <c r="D75" i="25"/>
  <c r="D75" i="24"/>
  <c r="D75" i="23"/>
  <c r="D75" i="22"/>
  <c r="D75" i="21"/>
  <c r="D75" i="20"/>
  <c r="D75" i="19"/>
  <c r="D75" i="18"/>
  <c r="D75" i="17"/>
  <c r="D75" i="16"/>
  <c r="D75" i="15"/>
  <c r="D75" i="14"/>
  <c r="D75" i="13"/>
  <c r="D75" i="12"/>
  <c r="D75" i="11"/>
  <c r="D75" i="10"/>
  <c r="D75" i="9"/>
  <c r="D75" i="3"/>
  <c r="D76" i="3" l="1"/>
  <c r="D80" i="3"/>
  <c r="D77" i="27"/>
  <c r="D76" i="25"/>
  <c r="D76" i="23"/>
  <c r="D76" i="21"/>
  <c r="D76" i="19"/>
  <c r="D76" i="17"/>
  <c r="D76" i="15"/>
  <c r="D76" i="13"/>
  <c r="D76" i="11"/>
  <c r="D76" i="9"/>
  <c r="D84" i="17"/>
  <c r="D84" i="21"/>
  <c r="D83" i="9"/>
  <c r="D83" i="13"/>
  <c r="D83" i="21"/>
  <c r="D80" i="11"/>
  <c r="D80" i="23"/>
  <c r="D81" i="27"/>
  <c r="D89" i="17" l="1"/>
  <c r="D86" i="9"/>
  <c r="D82" i="17"/>
  <c r="D77" i="3"/>
  <c r="D76" i="27"/>
  <c r="J143" i="26"/>
  <c r="H143" i="26"/>
  <c r="F61" i="3"/>
  <c r="F60" i="3"/>
  <c r="F61" i="9"/>
  <c r="F60" i="9"/>
  <c r="F61" i="10"/>
  <c r="F60" i="10"/>
  <c r="F61" i="11"/>
  <c r="F60" i="11"/>
  <c r="F61" i="12"/>
  <c r="F60" i="12"/>
  <c r="F61" i="13"/>
  <c r="F60" i="13"/>
  <c r="F61" i="14"/>
  <c r="F60" i="14"/>
  <c r="F61" i="15"/>
  <c r="F60" i="15"/>
  <c r="F61" i="16"/>
  <c r="F60" i="16"/>
  <c r="F61" i="17"/>
  <c r="F60" i="17"/>
  <c r="F61" i="18"/>
  <c r="F60" i="18"/>
  <c r="F61" i="19"/>
  <c r="F60" i="19"/>
  <c r="F61" i="20"/>
  <c r="F60" i="20"/>
  <c r="F61" i="21"/>
  <c r="F60" i="21"/>
  <c r="F61" i="22"/>
  <c r="F60" i="22"/>
  <c r="F61" i="23"/>
  <c r="F60" i="23"/>
  <c r="F61" i="24"/>
  <c r="F60" i="24"/>
  <c r="F61" i="25"/>
  <c r="F60" i="25"/>
  <c r="F61" i="26"/>
  <c r="F60" i="26"/>
  <c r="F62" i="27"/>
  <c r="F61" i="27"/>
  <c r="F61" i="28"/>
  <c r="F60" i="28"/>
  <c r="J135" i="3" l="1"/>
  <c r="H135" i="3"/>
  <c r="F135" i="3"/>
  <c r="J135" i="9"/>
  <c r="H135" i="9"/>
  <c r="F135" i="9"/>
  <c r="J135" i="10"/>
  <c r="H135" i="10"/>
  <c r="F135" i="10"/>
  <c r="J135" i="11"/>
  <c r="H135" i="11"/>
  <c r="F135" i="11"/>
  <c r="J135" i="12"/>
  <c r="H135" i="12"/>
  <c r="F135" i="12"/>
  <c r="J135" i="13"/>
  <c r="H135" i="13"/>
  <c r="F135" i="13"/>
  <c r="J135" i="14"/>
  <c r="H135" i="14"/>
  <c r="F135" i="14"/>
  <c r="J135" i="15"/>
  <c r="H135" i="15"/>
  <c r="F135" i="15"/>
  <c r="J135" i="16"/>
  <c r="H135" i="16"/>
  <c r="F135" i="16"/>
  <c r="J135" i="17"/>
  <c r="H135" i="17"/>
  <c r="F135" i="17"/>
  <c r="J135" i="18"/>
  <c r="H135" i="18"/>
  <c r="F135" i="18"/>
  <c r="J135" i="19"/>
  <c r="H135" i="19"/>
  <c r="F135" i="19"/>
  <c r="J135" i="20"/>
  <c r="H135" i="20"/>
  <c r="F135" i="20"/>
  <c r="J135" i="28"/>
  <c r="H135" i="28"/>
  <c r="F135" i="28"/>
  <c r="J135" i="26"/>
  <c r="H135" i="26"/>
  <c r="F135" i="26"/>
  <c r="J142" i="28" l="1"/>
  <c r="H142" i="28"/>
  <c r="F142" i="28"/>
  <c r="J142" i="26"/>
  <c r="H142" i="26"/>
  <c r="F142" i="26"/>
  <c r="J142" i="24"/>
  <c r="H142" i="24"/>
  <c r="F142" i="24"/>
  <c r="J142" i="23"/>
  <c r="H142" i="23"/>
  <c r="F142" i="23"/>
  <c r="J142" i="22"/>
  <c r="H142" i="22"/>
  <c r="F142" i="22"/>
  <c r="J142" i="21"/>
  <c r="H142" i="21"/>
  <c r="F142" i="21"/>
  <c r="J142" i="20"/>
  <c r="H142" i="20"/>
  <c r="F142" i="20"/>
  <c r="J142" i="19"/>
  <c r="H142" i="19"/>
  <c r="F142" i="19"/>
  <c r="J142" i="18"/>
  <c r="H142" i="18"/>
  <c r="F142" i="18"/>
  <c r="J142" i="17"/>
  <c r="H142" i="17"/>
  <c r="F142" i="17"/>
  <c r="J142" i="16"/>
  <c r="H142" i="16"/>
  <c r="F142" i="16"/>
  <c r="J142" i="15"/>
  <c r="H142" i="15"/>
  <c r="F142" i="15"/>
  <c r="J142" i="14"/>
  <c r="H142" i="14"/>
  <c r="F142" i="14"/>
  <c r="J142" i="13"/>
  <c r="H142" i="13"/>
  <c r="F142" i="13"/>
  <c r="J142" i="12"/>
  <c r="H142" i="12"/>
  <c r="F142" i="12"/>
  <c r="J142" i="11"/>
  <c r="H142" i="11"/>
  <c r="F142" i="11"/>
  <c r="J142" i="10"/>
  <c r="H142" i="10"/>
  <c r="F142" i="10"/>
  <c r="J142" i="9"/>
  <c r="H142" i="9"/>
  <c r="F142" i="9"/>
  <c r="J142" i="3"/>
  <c r="H142" i="3"/>
  <c r="F142" i="3"/>
  <c r="J139" i="3"/>
  <c r="H139" i="3"/>
  <c r="F139" i="3"/>
  <c r="J139" i="9"/>
  <c r="H139" i="9"/>
  <c r="F139" i="9"/>
  <c r="J139" i="10"/>
  <c r="H139" i="10"/>
  <c r="F139" i="10"/>
  <c r="J139" i="11"/>
  <c r="H139" i="11"/>
  <c r="F139" i="11"/>
  <c r="J139" i="12"/>
  <c r="H139" i="12"/>
  <c r="F139" i="12"/>
  <c r="J139" i="13"/>
  <c r="H139" i="13"/>
  <c r="F139" i="13"/>
  <c r="J139" i="14"/>
  <c r="H139" i="14"/>
  <c r="F139" i="14"/>
  <c r="J139" i="15"/>
  <c r="H139" i="15"/>
  <c r="F139" i="15"/>
  <c r="J139" i="16"/>
  <c r="H139" i="16"/>
  <c r="F139" i="16"/>
  <c r="J139" i="17"/>
  <c r="H139" i="17"/>
  <c r="F139" i="17"/>
  <c r="J139" i="18"/>
  <c r="H139" i="18"/>
  <c r="F139" i="18"/>
  <c r="J139" i="19"/>
  <c r="H139" i="19"/>
  <c r="F139" i="19"/>
  <c r="J139" i="20"/>
  <c r="H139" i="20"/>
  <c r="F139" i="20"/>
  <c r="J139" i="21"/>
  <c r="H139" i="21"/>
  <c r="F139" i="21"/>
  <c r="J139" i="22"/>
  <c r="H139" i="22"/>
  <c r="F139" i="22"/>
  <c r="J139" i="23"/>
  <c r="H139" i="23"/>
  <c r="F139" i="23"/>
  <c r="J139" i="24"/>
  <c r="H139" i="24"/>
  <c r="F139" i="24"/>
  <c r="J139" i="26"/>
  <c r="H139" i="26"/>
  <c r="F139" i="26"/>
  <c r="J139" i="28"/>
  <c r="H139" i="28"/>
  <c r="F139" i="28"/>
  <c r="J143" i="3" l="1"/>
  <c r="H143" i="3"/>
  <c r="F143" i="3"/>
  <c r="J143" i="9"/>
  <c r="H143" i="9"/>
  <c r="F143" i="9"/>
  <c r="J143" i="10"/>
  <c r="H143" i="10"/>
  <c r="F143" i="10"/>
  <c r="J143" i="11"/>
  <c r="H143" i="11"/>
  <c r="F143" i="11"/>
  <c r="J143" i="12"/>
  <c r="H143" i="12"/>
  <c r="F143" i="12"/>
  <c r="J143" i="13"/>
  <c r="H143" i="13"/>
  <c r="F143" i="13"/>
  <c r="J143" i="14"/>
  <c r="H143" i="14"/>
  <c r="F143" i="14"/>
  <c r="J143" i="15"/>
  <c r="H143" i="15"/>
  <c r="F143" i="15"/>
  <c r="J143" i="16"/>
  <c r="H143" i="16"/>
  <c r="F143" i="16"/>
  <c r="J143" i="17"/>
  <c r="H143" i="17"/>
  <c r="F143" i="17"/>
  <c r="J143" i="18"/>
  <c r="H143" i="18"/>
  <c r="F143" i="18"/>
  <c r="J143" i="19"/>
  <c r="H143" i="19"/>
  <c r="F143" i="19"/>
  <c r="J143" i="20"/>
  <c r="H143" i="20"/>
  <c r="F143" i="20"/>
  <c r="J143" i="21"/>
  <c r="H143" i="21"/>
  <c r="F143" i="21"/>
  <c r="J143" i="22"/>
  <c r="H143" i="22"/>
  <c r="F143" i="22"/>
  <c r="J143" i="23"/>
  <c r="H143" i="23"/>
  <c r="F143" i="23"/>
  <c r="J143" i="24"/>
  <c r="H143" i="24"/>
  <c r="F143" i="24"/>
  <c r="F143" i="26"/>
  <c r="J143" i="28"/>
  <c r="H143" i="28"/>
  <c r="F143" i="28"/>
  <c r="F144" i="28"/>
  <c r="H140" i="3" l="1"/>
  <c r="F140" i="3"/>
  <c r="H140" i="9"/>
  <c r="F140" i="9"/>
  <c r="H140" i="10"/>
  <c r="F140" i="10"/>
  <c r="H140" i="11"/>
  <c r="F140" i="11"/>
  <c r="H140" i="12"/>
  <c r="F140" i="12"/>
  <c r="H140" i="13"/>
  <c r="F140" i="13"/>
  <c r="H140" i="14"/>
  <c r="F140" i="14"/>
  <c r="H140" i="15"/>
  <c r="F140" i="15"/>
  <c r="H140" i="16"/>
  <c r="F140" i="16"/>
  <c r="H140" i="17"/>
  <c r="F140" i="17"/>
  <c r="H140" i="18"/>
  <c r="F140" i="18"/>
  <c r="H140" i="19"/>
  <c r="F140" i="19"/>
  <c r="H140" i="20"/>
  <c r="F140" i="20"/>
  <c r="F140" i="21"/>
  <c r="H140" i="21"/>
  <c r="H140" i="22"/>
  <c r="H141" i="22"/>
  <c r="F140" i="22"/>
  <c r="H140" i="23"/>
  <c r="F140" i="23"/>
  <c r="H140" i="24"/>
  <c r="F140" i="24"/>
  <c r="H140" i="26"/>
  <c r="F140" i="26"/>
  <c r="H140" i="28"/>
  <c r="F140" i="28"/>
  <c r="J148" i="3" l="1"/>
  <c r="H148" i="3"/>
  <c r="F148" i="3"/>
  <c r="C148" i="3"/>
  <c r="J147" i="3"/>
  <c r="H147" i="3"/>
  <c r="F147" i="3"/>
  <c r="C147" i="3"/>
  <c r="J146" i="3"/>
  <c r="H146" i="3"/>
  <c r="F146" i="3"/>
  <c r="C146" i="3"/>
  <c r="J145" i="3"/>
  <c r="H145" i="3"/>
  <c r="F145" i="3"/>
  <c r="C145" i="3"/>
  <c r="J144" i="3"/>
  <c r="H144" i="3"/>
  <c r="F144" i="3"/>
  <c r="C144" i="3"/>
  <c r="C143" i="3"/>
  <c r="J148" i="9"/>
  <c r="H148" i="9"/>
  <c r="F148" i="9"/>
  <c r="C148" i="9"/>
  <c r="J147" i="9"/>
  <c r="H147" i="9"/>
  <c r="F147" i="9"/>
  <c r="C147" i="9"/>
  <c r="J146" i="9"/>
  <c r="H146" i="9"/>
  <c r="F146" i="9"/>
  <c r="C146" i="9"/>
  <c r="J145" i="9"/>
  <c r="H145" i="9"/>
  <c r="F145" i="9"/>
  <c r="C145" i="9"/>
  <c r="J144" i="9"/>
  <c r="H144" i="9"/>
  <c r="F144" i="9"/>
  <c r="C144" i="9"/>
  <c r="C143" i="9"/>
  <c r="J148" i="10"/>
  <c r="H148" i="10"/>
  <c r="F148" i="10"/>
  <c r="C148" i="10"/>
  <c r="J147" i="10"/>
  <c r="H147" i="10"/>
  <c r="F147" i="10"/>
  <c r="C147" i="10"/>
  <c r="J146" i="10"/>
  <c r="H146" i="10"/>
  <c r="F146" i="10"/>
  <c r="C146" i="10"/>
  <c r="J145" i="10"/>
  <c r="H145" i="10"/>
  <c r="F145" i="10"/>
  <c r="C145" i="10"/>
  <c r="J144" i="10"/>
  <c r="H144" i="10"/>
  <c r="F144" i="10"/>
  <c r="C144" i="10"/>
  <c r="C143" i="10"/>
  <c r="J148" i="11"/>
  <c r="H148" i="11"/>
  <c r="F148" i="11"/>
  <c r="C148" i="11"/>
  <c r="J147" i="11"/>
  <c r="H147" i="11"/>
  <c r="F147" i="11"/>
  <c r="C147" i="11"/>
  <c r="J146" i="11"/>
  <c r="H146" i="11"/>
  <c r="F146" i="11"/>
  <c r="C146" i="11"/>
  <c r="J145" i="11"/>
  <c r="H145" i="11"/>
  <c r="F145" i="11"/>
  <c r="C145" i="11"/>
  <c r="J144" i="11"/>
  <c r="H144" i="11"/>
  <c r="F144" i="11"/>
  <c r="C144" i="11"/>
  <c r="C143" i="11"/>
  <c r="J148" i="12"/>
  <c r="H148" i="12"/>
  <c r="F148" i="12"/>
  <c r="C148" i="12"/>
  <c r="J147" i="12"/>
  <c r="H147" i="12"/>
  <c r="F147" i="12"/>
  <c r="C147" i="12"/>
  <c r="J146" i="12"/>
  <c r="H146" i="12"/>
  <c r="F146" i="12"/>
  <c r="C146" i="12"/>
  <c r="J145" i="12"/>
  <c r="H145" i="12"/>
  <c r="F145" i="12"/>
  <c r="C145" i="12"/>
  <c r="J144" i="12"/>
  <c r="H144" i="12"/>
  <c r="F144" i="12"/>
  <c r="C144" i="12"/>
  <c r="C143" i="12"/>
  <c r="J148" i="13"/>
  <c r="H148" i="13"/>
  <c r="F148" i="13"/>
  <c r="C148" i="13"/>
  <c r="J147" i="13"/>
  <c r="H147" i="13"/>
  <c r="F147" i="13"/>
  <c r="C147" i="13"/>
  <c r="J146" i="13"/>
  <c r="H146" i="13"/>
  <c r="F146" i="13"/>
  <c r="C146" i="13"/>
  <c r="J145" i="13"/>
  <c r="H145" i="13"/>
  <c r="F145" i="13"/>
  <c r="C145" i="13"/>
  <c r="J144" i="13"/>
  <c r="H144" i="13"/>
  <c r="F144" i="13"/>
  <c r="C144" i="13"/>
  <c r="C143" i="13"/>
  <c r="J148" i="14"/>
  <c r="H148" i="14"/>
  <c r="F148" i="14"/>
  <c r="C148" i="14"/>
  <c r="J147" i="14"/>
  <c r="H147" i="14"/>
  <c r="F147" i="14"/>
  <c r="C147" i="14"/>
  <c r="J146" i="14"/>
  <c r="H146" i="14"/>
  <c r="F146" i="14"/>
  <c r="C146" i="14"/>
  <c r="J145" i="14"/>
  <c r="H145" i="14"/>
  <c r="F145" i="14"/>
  <c r="C145" i="14"/>
  <c r="J144" i="14"/>
  <c r="H144" i="14"/>
  <c r="F144" i="14"/>
  <c r="C144" i="14"/>
  <c r="C143" i="14"/>
  <c r="J148" i="15"/>
  <c r="H148" i="15"/>
  <c r="F148" i="15"/>
  <c r="C148" i="15"/>
  <c r="J147" i="15"/>
  <c r="H147" i="15"/>
  <c r="F147" i="15"/>
  <c r="C147" i="15"/>
  <c r="J146" i="15"/>
  <c r="H146" i="15"/>
  <c r="F146" i="15"/>
  <c r="C146" i="15"/>
  <c r="J145" i="15"/>
  <c r="H145" i="15"/>
  <c r="F145" i="15"/>
  <c r="C145" i="15"/>
  <c r="J144" i="15"/>
  <c r="H144" i="15"/>
  <c r="F144" i="15"/>
  <c r="C144" i="15"/>
  <c r="C143" i="15"/>
  <c r="J148" i="16"/>
  <c r="H148" i="16"/>
  <c r="F148" i="16"/>
  <c r="C148" i="16"/>
  <c r="J147" i="16"/>
  <c r="H147" i="16"/>
  <c r="F147" i="16"/>
  <c r="C147" i="16"/>
  <c r="J146" i="16"/>
  <c r="H146" i="16"/>
  <c r="F146" i="16"/>
  <c r="C146" i="16"/>
  <c r="J145" i="16"/>
  <c r="H145" i="16"/>
  <c r="F145" i="16"/>
  <c r="C145" i="16"/>
  <c r="J144" i="16"/>
  <c r="H144" i="16"/>
  <c r="F144" i="16"/>
  <c r="C144" i="16"/>
  <c r="C143" i="16"/>
  <c r="J148" i="17"/>
  <c r="H148" i="17"/>
  <c r="F148" i="17"/>
  <c r="C148" i="17"/>
  <c r="J147" i="17"/>
  <c r="H147" i="17"/>
  <c r="F147" i="17"/>
  <c r="C147" i="17"/>
  <c r="J146" i="17"/>
  <c r="H146" i="17"/>
  <c r="F146" i="17"/>
  <c r="C146" i="17"/>
  <c r="J145" i="17"/>
  <c r="H145" i="17"/>
  <c r="F145" i="17"/>
  <c r="C145" i="17"/>
  <c r="J144" i="17"/>
  <c r="H144" i="17"/>
  <c r="F144" i="17"/>
  <c r="C144" i="17"/>
  <c r="C143" i="17"/>
  <c r="J148" i="18"/>
  <c r="H148" i="18"/>
  <c r="F148" i="18"/>
  <c r="C148" i="18"/>
  <c r="J147" i="18"/>
  <c r="H147" i="18"/>
  <c r="F147" i="18"/>
  <c r="C147" i="18"/>
  <c r="J146" i="18"/>
  <c r="H146" i="18"/>
  <c r="F146" i="18"/>
  <c r="C146" i="18"/>
  <c r="J145" i="18"/>
  <c r="H145" i="18"/>
  <c r="F145" i="18"/>
  <c r="C145" i="18"/>
  <c r="J144" i="18"/>
  <c r="H144" i="18"/>
  <c r="F144" i="18"/>
  <c r="C144" i="18"/>
  <c r="C143" i="18"/>
  <c r="J148" i="19"/>
  <c r="H148" i="19"/>
  <c r="F148" i="19"/>
  <c r="C148" i="19"/>
  <c r="J147" i="19"/>
  <c r="H147" i="19"/>
  <c r="F147" i="19"/>
  <c r="C147" i="19"/>
  <c r="J146" i="19"/>
  <c r="H146" i="19"/>
  <c r="F146" i="19"/>
  <c r="C146" i="19"/>
  <c r="J145" i="19"/>
  <c r="H145" i="19"/>
  <c r="F145" i="19"/>
  <c r="C145" i="19"/>
  <c r="J144" i="19"/>
  <c r="H144" i="19"/>
  <c r="F144" i="19"/>
  <c r="C144" i="19"/>
  <c r="C143" i="19"/>
  <c r="J148" i="20"/>
  <c r="H148" i="20"/>
  <c r="F148" i="20"/>
  <c r="C148" i="20"/>
  <c r="J147" i="20"/>
  <c r="H147" i="20"/>
  <c r="F147" i="20"/>
  <c r="C147" i="20"/>
  <c r="J146" i="20"/>
  <c r="H146" i="20"/>
  <c r="F146" i="20"/>
  <c r="C146" i="20"/>
  <c r="J145" i="20"/>
  <c r="H145" i="20"/>
  <c r="F145" i="20"/>
  <c r="C145" i="20"/>
  <c r="J144" i="20"/>
  <c r="H144" i="20"/>
  <c r="F144" i="20"/>
  <c r="C144" i="20"/>
  <c r="C143" i="20"/>
  <c r="J148" i="21"/>
  <c r="H148" i="21"/>
  <c r="F148" i="21"/>
  <c r="C148" i="21"/>
  <c r="J147" i="21"/>
  <c r="H147" i="21"/>
  <c r="F147" i="21"/>
  <c r="C147" i="21"/>
  <c r="J146" i="21"/>
  <c r="H146" i="21"/>
  <c r="F146" i="21"/>
  <c r="C146" i="21"/>
  <c r="J145" i="21"/>
  <c r="H145" i="21"/>
  <c r="F145" i="21"/>
  <c r="C145" i="21"/>
  <c r="J144" i="21"/>
  <c r="H144" i="21"/>
  <c r="F144" i="21"/>
  <c r="C144" i="21"/>
  <c r="C143" i="21"/>
  <c r="J148" i="22"/>
  <c r="H148" i="22"/>
  <c r="F148" i="22"/>
  <c r="C148" i="22"/>
  <c r="J147" i="22"/>
  <c r="H147" i="22"/>
  <c r="F147" i="22"/>
  <c r="C147" i="22"/>
  <c r="J146" i="22"/>
  <c r="H146" i="22"/>
  <c r="F146" i="22"/>
  <c r="C146" i="22"/>
  <c r="J145" i="22"/>
  <c r="H145" i="22"/>
  <c r="F145" i="22"/>
  <c r="C145" i="22"/>
  <c r="J144" i="22"/>
  <c r="H144" i="22"/>
  <c r="F144" i="22"/>
  <c r="C144" i="22"/>
  <c r="C143" i="22"/>
  <c r="J148" i="23"/>
  <c r="H148" i="23"/>
  <c r="F148" i="23"/>
  <c r="C148" i="23"/>
  <c r="J147" i="23"/>
  <c r="H147" i="23"/>
  <c r="F147" i="23"/>
  <c r="C147" i="23"/>
  <c r="J146" i="23"/>
  <c r="H146" i="23"/>
  <c r="F146" i="23"/>
  <c r="C146" i="23"/>
  <c r="J145" i="23"/>
  <c r="H145" i="23"/>
  <c r="F145" i="23"/>
  <c r="C145" i="23"/>
  <c r="J144" i="23"/>
  <c r="H144" i="23"/>
  <c r="F144" i="23"/>
  <c r="C144" i="23"/>
  <c r="C143" i="23"/>
  <c r="J148" i="24"/>
  <c r="H148" i="24"/>
  <c r="F148" i="24"/>
  <c r="C148" i="24"/>
  <c r="J147" i="24"/>
  <c r="H147" i="24"/>
  <c r="F147" i="24"/>
  <c r="C147" i="24"/>
  <c r="J146" i="24"/>
  <c r="H146" i="24"/>
  <c r="F146" i="24"/>
  <c r="C146" i="24"/>
  <c r="J145" i="24"/>
  <c r="H145" i="24"/>
  <c r="F145" i="24"/>
  <c r="C145" i="24"/>
  <c r="J144" i="24"/>
  <c r="H144" i="24"/>
  <c r="F144" i="24"/>
  <c r="C144" i="24"/>
  <c r="C143" i="24"/>
  <c r="J148" i="25"/>
  <c r="H148" i="25"/>
  <c r="F148" i="25"/>
  <c r="C148" i="25"/>
  <c r="J147" i="25"/>
  <c r="H147" i="25"/>
  <c r="F147" i="25"/>
  <c r="C147" i="25"/>
  <c r="J148" i="26"/>
  <c r="H148" i="26"/>
  <c r="F148" i="26"/>
  <c r="J147" i="26"/>
  <c r="H147" i="26"/>
  <c r="F147" i="26"/>
  <c r="C147" i="26"/>
  <c r="J146" i="26"/>
  <c r="H146" i="26"/>
  <c r="F146" i="26"/>
  <c r="C146" i="26"/>
  <c r="J145" i="26"/>
  <c r="H145" i="26"/>
  <c r="F145" i="26"/>
  <c r="C145" i="26"/>
  <c r="J144" i="26"/>
  <c r="H144" i="26"/>
  <c r="F144" i="26"/>
  <c r="C144" i="26"/>
  <c r="C143" i="26"/>
  <c r="J147" i="27"/>
  <c r="H147" i="27"/>
  <c r="F147" i="27"/>
  <c r="C147" i="27"/>
  <c r="J146" i="27"/>
  <c r="H146" i="27"/>
  <c r="F146" i="27"/>
  <c r="C146" i="27"/>
  <c r="J144" i="28"/>
  <c r="H144" i="28"/>
  <c r="C143" i="28"/>
  <c r="C144" i="28"/>
  <c r="BD28" i="5"/>
  <c r="BF28" i="5" s="1"/>
  <c r="D148" i="28" s="1"/>
  <c r="BD27" i="5"/>
  <c r="BF27" i="5" s="1"/>
  <c r="BD26" i="5"/>
  <c r="BF26" i="5" s="1"/>
  <c r="BD25" i="5"/>
  <c r="BF25" i="5" s="1"/>
  <c r="BD24" i="5"/>
  <c r="BF24" i="5" s="1"/>
  <c r="BD23" i="5"/>
  <c r="BF23" i="5" s="1"/>
  <c r="BD22" i="5"/>
  <c r="BF22" i="5" s="1"/>
  <c r="BD21" i="5"/>
  <c r="BF21" i="5" s="1"/>
  <c r="BD20" i="5"/>
  <c r="BF20" i="5" s="1"/>
  <c r="BD19" i="5"/>
  <c r="BF19" i="5" s="1"/>
  <c r="BD18" i="5"/>
  <c r="BF18" i="5" s="1"/>
  <c r="BD17" i="5"/>
  <c r="BF17" i="5" s="1"/>
  <c r="BD16" i="5"/>
  <c r="BF16" i="5" s="1"/>
  <c r="BD15" i="5"/>
  <c r="BF15" i="5" s="1"/>
  <c r="BD14" i="5"/>
  <c r="BF14" i="5" s="1"/>
  <c r="BD13" i="5"/>
  <c r="BF13" i="5" s="1"/>
  <c r="BD12" i="5"/>
  <c r="BF12" i="5" s="1"/>
  <c r="BD11" i="5"/>
  <c r="BF11" i="5" s="1"/>
  <c r="BD10" i="5"/>
  <c r="BF10" i="5" s="1"/>
  <c r="BD9" i="5"/>
  <c r="BF9" i="5" s="1"/>
  <c r="BD8" i="5"/>
  <c r="BF8" i="5" s="1"/>
  <c r="AZ28" i="5"/>
  <c r="BB28" i="5" s="1"/>
  <c r="D147" i="28" s="1"/>
  <c r="AZ27" i="5"/>
  <c r="BB27" i="5" s="1"/>
  <c r="AZ26" i="5"/>
  <c r="BB26" i="5" s="1"/>
  <c r="AZ25" i="5"/>
  <c r="BB25" i="5" s="1"/>
  <c r="AZ24" i="5"/>
  <c r="BB24" i="5" s="1"/>
  <c r="AZ23" i="5"/>
  <c r="BB23" i="5" s="1"/>
  <c r="AZ22" i="5"/>
  <c r="BB22" i="5" s="1"/>
  <c r="AZ21" i="5"/>
  <c r="BB21" i="5" s="1"/>
  <c r="AZ20" i="5"/>
  <c r="BB20" i="5" s="1"/>
  <c r="AZ19" i="5"/>
  <c r="BB19" i="5" s="1"/>
  <c r="AZ18" i="5"/>
  <c r="BB18" i="5" s="1"/>
  <c r="AZ17" i="5"/>
  <c r="BB17" i="5" s="1"/>
  <c r="AZ16" i="5"/>
  <c r="BB16" i="5" s="1"/>
  <c r="AZ15" i="5"/>
  <c r="BB15" i="5" s="1"/>
  <c r="AZ14" i="5"/>
  <c r="BB14" i="5" s="1"/>
  <c r="AZ13" i="5"/>
  <c r="BB13" i="5" s="1"/>
  <c r="AZ12" i="5"/>
  <c r="BB12" i="5" s="1"/>
  <c r="AZ11" i="5"/>
  <c r="BB11" i="5" s="1"/>
  <c r="AZ10" i="5"/>
  <c r="BB10" i="5" s="1"/>
  <c r="AZ9" i="5"/>
  <c r="BB9" i="5" s="1"/>
  <c r="AZ8" i="5"/>
  <c r="BB8" i="5" s="1"/>
  <c r="AV28" i="5"/>
  <c r="AX28" i="5" s="1"/>
  <c r="D146" i="28" s="1"/>
  <c r="AV27" i="5"/>
  <c r="AX27" i="5" s="1"/>
  <c r="D145" i="27" s="1"/>
  <c r="AV26" i="5"/>
  <c r="AX26" i="5" s="1"/>
  <c r="AV25" i="5"/>
  <c r="AX25" i="5" s="1"/>
  <c r="D146" i="25" s="1"/>
  <c r="AV24" i="5"/>
  <c r="AX24" i="5" s="1"/>
  <c r="AV23" i="5"/>
  <c r="AX23" i="5" s="1"/>
  <c r="AV22" i="5"/>
  <c r="AX22" i="5" s="1"/>
  <c r="AV21" i="5"/>
  <c r="AX21" i="5" s="1"/>
  <c r="AV20" i="5"/>
  <c r="AX20" i="5" s="1"/>
  <c r="AV19" i="5"/>
  <c r="AX19" i="5" s="1"/>
  <c r="AV18" i="5"/>
  <c r="AX18" i="5" s="1"/>
  <c r="AV17" i="5"/>
  <c r="AX17" i="5" s="1"/>
  <c r="AV16" i="5"/>
  <c r="AX16" i="5" s="1"/>
  <c r="AV15" i="5"/>
  <c r="AX15" i="5" s="1"/>
  <c r="AV14" i="5"/>
  <c r="AX14" i="5" s="1"/>
  <c r="AV13" i="5"/>
  <c r="AX13" i="5" s="1"/>
  <c r="AV12" i="5"/>
  <c r="AX12" i="5" s="1"/>
  <c r="AV11" i="5"/>
  <c r="AX11" i="5" s="1"/>
  <c r="AV10" i="5"/>
  <c r="AX10" i="5" s="1"/>
  <c r="AV9" i="5"/>
  <c r="AX9" i="5" s="1"/>
  <c r="AV8" i="5"/>
  <c r="AX8" i="5" s="1"/>
  <c r="AR28" i="5"/>
  <c r="AT28" i="5" s="1"/>
  <c r="D145" i="28" s="1"/>
  <c r="AR27" i="5"/>
  <c r="AT27" i="5" s="1"/>
  <c r="D144" i="27" s="1"/>
  <c r="AR26" i="5"/>
  <c r="AT26" i="5" s="1"/>
  <c r="AR25" i="5"/>
  <c r="AT25" i="5" s="1"/>
  <c r="D145" i="25" s="1"/>
  <c r="AR24" i="5"/>
  <c r="AT24" i="5" s="1"/>
  <c r="AR23" i="5"/>
  <c r="AT23" i="5" s="1"/>
  <c r="AR22" i="5"/>
  <c r="AT22" i="5" s="1"/>
  <c r="AR21" i="5"/>
  <c r="AT21" i="5" s="1"/>
  <c r="AR20" i="5"/>
  <c r="AT20" i="5" s="1"/>
  <c r="AR19" i="5"/>
  <c r="AT19" i="5" s="1"/>
  <c r="AR18" i="5"/>
  <c r="AT18" i="5" s="1"/>
  <c r="AR17" i="5"/>
  <c r="AT17" i="5" s="1"/>
  <c r="AR16" i="5"/>
  <c r="AT16" i="5" s="1"/>
  <c r="AR15" i="5"/>
  <c r="AT15" i="5" s="1"/>
  <c r="AR14" i="5"/>
  <c r="AT14" i="5" s="1"/>
  <c r="AR13" i="5"/>
  <c r="AT13" i="5" s="1"/>
  <c r="AR12" i="5"/>
  <c r="AT12" i="5" s="1"/>
  <c r="AR11" i="5"/>
  <c r="AT11" i="5" s="1"/>
  <c r="AR10" i="5"/>
  <c r="AT10" i="5" s="1"/>
  <c r="AR9" i="5"/>
  <c r="AT9" i="5" s="1"/>
  <c r="AR8" i="5"/>
  <c r="AT8" i="5" s="1"/>
  <c r="C140" i="28"/>
  <c r="C141" i="28"/>
  <c r="C142" i="28"/>
  <c r="AN28" i="5"/>
  <c r="AP28" i="5" s="1"/>
  <c r="AN27" i="5"/>
  <c r="AP27" i="5" s="1"/>
  <c r="D143" i="27" s="1"/>
  <c r="AN26" i="5"/>
  <c r="AP26" i="5" s="1"/>
  <c r="AN25" i="5"/>
  <c r="AP25" i="5" s="1"/>
  <c r="D144" i="25" s="1"/>
  <c r="AN24" i="5"/>
  <c r="AP24" i="5" s="1"/>
  <c r="AN23" i="5"/>
  <c r="AP23" i="5" s="1"/>
  <c r="AN22" i="5"/>
  <c r="AP22" i="5" s="1"/>
  <c r="AN21" i="5"/>
  <c r="AP21" i="5" s="1"/>
  <c r="AN20" i="5"/>
  <c r="AP20" i="5" s="1"/>
  <c r="AN19" i="5"/>
  <c r="AP19" i="5" s="1"/>
  <c r="AN18" i="5"/>
  <c r="AP18" i="5" s="1"/>
  <c r="AN17" i="5"/>
  <c r="AP17" i="5" s="1"/>
  <c r="AN16" i="5"/>
  <c r="AP16" i="5" s="1"/>
  <c r="AN15" i="5"/>
  <c r="AP15" i="5" s="1"/>
  <c r="AN14" i="5"/>
  <c r="AP14" i="5" s="1"/>
  <c r="AN13" i="5"/>
  <c r="AP13" i="5" s="1"/>
  <c r="AN12" i="5"/>
  <c r="AP12" i="5" s="1"/>
  <c r="AN11" i="5"/>
  <c r="AP11" i="5" s="1"/>
  <c r="AN10" i="5"/>
  <c r="AP10" i="5" s="1"/>
  <c r="AN9" i="5"/>
  <c r="AP9" i="5" s="1"/>
  <c r="AN8" i="5"/>
  <c r="AP8" i="5" s="1"/>
  <c r="AJ28" i="5"/>
  <c r="AL28" i="5" s="1"/>
  <c r="AJ27" i="5"/>
  <c r="AL27" i="5" s="1"/>
  <c r="D142" i="27" s="1"/>
  <c r="AJ26" i="5"/>
  <c r="AL26" i="5" s="1"/>
  <c r="AJ25" i="5"/>
  <c r="AL25" i="5" s="1"/>
  <c r="D143" i="25" s="1"/>
  <c r="AJ24" i="5"/>
  <c r="AL24" i="5" s="1"/>
  <c r="AJ23" i="5"/>
  <c r="AL23" i="5" s="1"/>
  <c r="AJ22" i="5"/>
  <c r="AL22" i="5" s="1"/>
  <c r="AJ21" i="5"/>
  <c r="AL21" i="5" s="1"/>
  <c r="AJ20" i="5"/>
  <c r="AL20" i="5" s="1"/>
  <c r="AJ19" i="5"/>
  <c r="AL19" i="5" s="1"/>
  <c r="AJ18" i="5"/>
  <c r="AL18" i="5" s="1"/>
  <c r="AJ17" i="5"/>
  <c r="AL17" i="5" s="1"/>
  <c r="AJ16" i="5"/>
  <c r="AL16" i="5" s="1"/>
  <c r="AJ15" i="5"/>
  <c r="AL15" i="5" s="1"/>
  <c r="AJ14" i="5"/>
  <c r="AL14" i="5" s="1"/>
  <c r="AJ13" i="5"/>
  <c r="AL13" i="5" s="1"/>
  <c r="AJ12" i="5"/>
  <c r="AL12" i="5" s="1"/>
  <c r="AJ11" i="5"/>
  <c r="AL11" i="5" s="1"/>
  <c r="AJ10" i="5"/>
  <c r="AL10" i="5" s="1"/>
  <c r="AJ9" i="5"/>
  <c r="AL9" i="5" s="1"/>
  <c r="AJ8" i="5"/>
  <c r="AL8" i="5" s="1"/>
  <c r="BF4" i="5" l="1"/>
  <c r="AP4" i="5"/>
  <c r="AL4" i="5"/>
  <c r="AT4" i="5"/>
  <c r="AX4" i="5"/>
  <c r="BB4" i="5"/>
  <c r="AJ3" i="5"/>
  <c r="AK12" i="5" s="1"/>
  <c r="D143" i="12" s="1"/>
  <c r="AR3" i="5"/>
  <c r="AS21" i="5" s="1"/>
  <c r="BE16" i="5"/>
  <c r="D148" i="16" s="1"/>
  <c r="AW21" i="5"/>
  <c r="D146" i="21" s="1"/>
  <c r="AN3" i="5"/>
  <c r="BE28" i="5" l="1"/>
  <c r="AK13" i="5"/>
  <c r="D143" i="13" s="1"/>
  <c r="BE25" i="5"/>
  <c r="D148" i="25" s="1"/>
  <c r="AK28" i="5"/>
  <c r="D143" i="28" s="1"/>
  <c r="BE20" i="5"/>
  <c r="D148" i="20" s="1"/>
  <c r="AK27" i="5"/>
  <c r="AK22" i="5"/>
  <c r="D143" i="22" s="1"/>
  <c r="AK23" i="5"/>
  <c r="D143" i="23" s="1"/>
  <c r="BE24" i="5"/>
  <c r="D148" i="24" s="1"/>
  <c r="AK21" i="5"/>
  <c r="D143" i="21" s="1"/>
  <c r="AK19" i="5"/>
  <c r="D143" i="19" s="1"/>
  <c r="AK16" i="5"/>
  <c r="D143" i="16" s="1"/>
  <c r="AK15" i="5"/>
  <c r="D143" i="15" s="1"/>
  <c r="AK25" i="5"/>
  <c r="AK10" i="5"/>
  <c r="D143" i="10" s="1"/>
  <c r="AK24" i="5"/>
  <c r="D143" i="24" s="1"/>
  <c r="AK20" i="5"/>
  <c r="D143" i="20" s="1"/>
  <c r="AK8" i="5"/>
  <c r="D143" i="3" s="1"/>
  <c r="AK18" i="5"/>
  <c r="D143" i="18" s="1"/>
  <c r="AK9" i="5"/>
  <c r="D143" i="9" s="1"/>
  <c r="AK14" i="5"/>
  <c r="D143" i="14" s="1"/>
  <c r="AK17" i="5"/>
  <c r="D143" i="17" s="1"/>
  <c r="AK11" i="5"/>
  <c r="D143" i="11" s="1"/>
  <c r="AK26" i="5"/>
  <c r="D143" i="26" s="1"/>
  <c r="AS20" i="5"/>
  <c r="AS28" i="5"/>
  <c r="AS27" i="5"/>
  <c r="D145" i="21"/>
  <c r="D145" i="20"/>
  <c r="AS26" i="5"/>
  <c r="AS14" i="5"/>
  <c r="AS25" i="5"/>
  <c r="AS24" i="5"/>
  <c r="AS23" i="5"/>
  <c r="AS19" i="5"/>
  <c r="AS12" i="5"/>
  <c r="AS22" i="5"/>
  <c r="AS18" i="5"/>
  <c r="AS13" i="5"/>
  <c r="AS17" i="5"/>
  <c r="AS11" i="5"/>
  <c r="AS15" i="5"/>
  <c r="AS16" i="5"/>
  <c r="AS10" i="5"/>
  <c r="AS9" i="5"/>
  <c r="AS8" i="5"/>
  <c r="AW8" i="5"/>
  <c r="D146" i="3" s="1"/>
  <c r="AW15" i="5"/>
  <c r="D146" i="15" s="1"/>
  <c r="AW17" i="5"/>
  <c r="D146" i="17" s="1"/>
  <c r="AW19" i="5"/>
  <c r="D146" i="19" s="1"/>
  <c r="AW26" i="5"/>
  <c r="D146" i="26" s="1"/>
  <c r="AW20" i="5"/>
  <c r="D146" i="20" s="1"/>
  <c r="AW14" i="5"/>
  <c r="D146" i="14" s="1"/>
  <c r="BE19" i="5"/>
  <c r="D148" i="19" s="1"/>
  <c r="BE26" i="5"/>
  <c r="D148" i="26" s="1"/>
  <c r="BE23" i="5"/>
  <c r="D148" i="23" s="1"/>
  <c r="BE27" i="5"/>
  <c r="D147" i="27" s="1"/>
  <c r="BE22" i="5"/>
  <c r="D148" i="22" s="1"/>
  <c r="BE17" i="5"/>
  <c r="D148" i="17" s="1"/>
  <c r="BE13" i="5"/>
  <c r="D148" i="13" s="1"/>
  <c r="BE9" i="5"/>
  <c r="D148" i="9" s="1"/>
  <c r="BE8" i="5"/>
  <c r="D148" i="3" s="1"/>
  <c r="BE15" i="5"/>
  <c r="D148" i="15" s="1"/>
  <c r="BE18" i="5"/>
  <c r="D148" i="18" s="1"/>
  <c r="BE21" i="5"/>
  <c r="D148" i="21" s="1"/>
  <c r="BE14" i="5"/>
  <c r="D148" i="14" s="1"/>
  <c r="BE12" i="5"/>
  <c r="D148" i="12" s="1"/>
  <c r="BE11" i="5"/>
  <c r="D148" i="11" s="1"/>
  <c r="BE10" i="5"/>
  <c r="D148" i="10" s="1"/>
  <c r="AO22" i="5"/>
  <c r="D144" i="22" s="1"/>
  <c r="BA28" i="5"/>
  <c r="BA12" i="5"/>
  <c r="D147" i="12" s="1"/>
  <c r="BA23" i="5"/>
  <c r="D147" i="23" s="1"/>
  <c r="BA21" i="5"/>
  <c r="D147" i="21" s="1"/>
  <c r="BA27" i="5"/>
  <c r="D146" i="27" s="1"/>
  <c r="BA19" i="5"/>
  <c r="D147" i="19" s="1"/>
  <c r="BA13" i="5"/>
  <c r="D147" i="13" s="1"/>
  <c r="BA16" i="5"/>
  <c r="D147" i="16" s="1"/>
  <c r="BA11" i="5"/>
  <c r="D147" i="11" s="1"/>
  <c r="BA18" i="5"/>
  <c r="D147" i="18" s="1"/>
  <c r="BA9" i="5"/>
  <c r="D147" i="9" s="1"/>
  <c r="BA10" i="5"/>
  <c r="D147" i="10" s="1"/>
  <c r="BA24" i="5"/>
  <c r="D147" i="24" s="1"/>
  <c r="BA25" i="5"/>
  <c r="D147" i="25" s="1"/>
  <c r="BA20" i="5"/>
  <c r="D147" i="20" s="1"/>
  <c r="BA17" i="5"/>
  <c r="D147" i="17" s="1"/>
  <c r="BA15" i="5"/>
  <c r="D147" i="15" s="1"/>
  <c r="BA14" i="5"/>
  <c r="D147" i="14" s="1"/>
  <c r="BA26" i="5"/>
  <c r="D147" i="26" s="1"/>
  <c r="BA22" i="5"/>
  <c r="D147" i="22" s="1"/>
  <c r="BA8" i="5"/>
  <c r="D147" i="3" s="1"/>
  <c r="AW11" i="5"/>
  <c r="D146" i="11" s="1"/>
  <c r="AW12" i="5"/>
  <c r="D146" i="12" s="1"/>
  <c r="AW22" i="5"/>
  <c r="D146" i="22" s="1"/>
  <c r="AW16" i="5"/>
  <c r="D146" i="16" s="1"/>
  <c r="AW28" i="5"/>
  <c r="AW9" i="5"/>
  <c r="D146" i="9" s="1"/>
  <c r="AW18" i="5"/>
  <c r="D146" i="18" s="1"/>
  <c r="AW23" i="5"/>
  <c r="D146" i="23" s="1"/>
  <c r="AW24" i="5"/>
  <c r="D146" i="24" s="1"/>
  <c r="AW13" i="5"/>
  <c r="D146" i="13" s="1"/>
  <c r="AW25" i="5"/>
  <c r="AW27" i="5"/>
  <c r="AW10" i="5"/>
  <c r="D146" i="10" s="1"/>
  <c r="AO25" i="5"/>
  <c r="AO27" i="5"/>
  <c r="AO8" i="5"/>
  <c r="D144" i="3" s="1"/>
  <c r="AO26" i="5"/>
  <c r="D144" i="26" s="1"/>
  <c r="AO24" i="5"/>
  <c r="D144" i="24" s="1"/>
  <c r="AO19" i="5"/>
  <c r="D144" i="19" s="1"/>
  <c r="AO12" i="5"/>
  <c r="D144" i="12" s="1"/>
  <c r="AO21" i="5"/>
  <c r="D144" i="21" s="1"/>
  <c r="AO20" i="5"/>
  <c r="D144" i="20" s="1"/>
  <c r="AO16" i="5"/>
  <c r="D144" i="16" s="1"/>
  <c r="AO14" i="5"/>
  <c r="D144" i="14" s="1"/>
  <c r="AO15" i="5"/>
  <c r="D144" i="15" s="1"/>
  <c r="AO23" i="5"/>
  <c r="D144" i="23" s="1"/>
  <c r="AO18" i="5"/>
  <c r="D144" i="18" s="1"/>
  <c r="AO28" i="5"/>
  <c r="D144" i="28" s="1"/>
  <c r="AO9" i="5"/>
  <c r="D144" i="9" s="1"/>
  <c r="AO11" i="5"/>
  <c r="D144" i="11" s="1"/>
  <c r="AO17" i="5"/>
  <c r="D144" i="17" s="1"/>
  <c r="AO13" i="5"/>
  <c r="D144" i="13" s="1"/>
  <c r="AO10" i="5"/>
  <c r="D144" i="10" s="1"/>
  <c r="D145" i="9" l="1"/>
  <c r="D145" i="11"/>
  <c r="D145" i="22"/>
  <c r="D145" i="24"/>
  <c r="D145" i="10"/>
  <c r="D145" i="17"/>
  <c r="D145" i="12"/>
  <c r="D145" i="16"/>
  <c r="D145" i="13"/>
  <c r="D145" i="19"/>
  <c r="D145" i="14"/>
  <c r="D145" i="3"/>
  <c r="D145" i="15"/>
  <c r="D145" i="18"/>
  <c r="D145" i="23"/>
  <c r="D145" i="26"/>
  <c r="A8" i="1" l="1"/>
  <c r="D13" i="27"/>
  <c r="H24" i="1"/>
  <c r="D11" i="23" s="1"/>
  <c r="T22" i="1"/>
  <c r="D23" i="21" s="1"/>
  <c r="AD22" i="1"/>
  <c r="D33" i="21" s="1"/>
  <c r="AB20" i="1"/>
  <c r="D31" i="19" s="1"/>
  <c r="I18" i="1"/>
  <c r="D12" i="17" s="1"/>
  <c r="AB18" i="1"/>
  <c r="D31" i="17" s="1"/>
  <c r="AE18" i="1"/>
  <c r="D34" i="17" s="1"/>
  <c r="T16" i="1"/>
  <c r="D23" i="15" s="1"/>
  <c r="Z16" i="1"/>
  <c r="D29" i="15" s="1"/>
  <c r="D13" i="13"/>
  <c r="Q14" i="1"/>
  <c r="D20" i="13" s="1"/>
  <c r="AD14" i="1"/>
  <c r="D33" i="13" s="1"/>
  <c r="N12" i="1"/>
  <c r="D17" i="11" s="1"/>
  <c r="Q12" i="1"/>
  <c r="D20" i="11" s="1"/>
  <c r="AE12" i="1"/>
  <c r="D34" i="11" s="1"/>
  <c r="H11" i="1"/>
  <c r="P11" i="1"/>
  <c r="D19" i="10" s="1"/>
  <c r="Q11" i="1"/>
  <c r="D20" i="10" s="1"/>
  <c r="AB11" i="1"/>
  <c r="D31" i="10" s="1"/>
  <c r="AD11" i="1"/>
  <c r="D33" i="10" s="1"/>
  <c r="D13" i="9"/>
  <c r="O10" i="1"/>
  <c r="D18" i="9" s="1"/>
  <c r="Z10" i="1"/>
  <c r="D29" i="9" s="1"/>
  <c r="AA10" i="1"/>
  <c r="D30" i="9" s="1"/>
  <c r="G9" i="1"/>
  <c r="D10" i="3" s="1"/>
  <c r="I9" i="1"/>
  <c r="D12" i="3" s="1"/>
  <c r="Q9" i="1"/>
  <c r="D20" i="3" s="1"/>
  <c r="X9" i="1"/>
  <c r="D27" i="3" s="1"/>
  <c r="D61" i="28"/>
  <c r="D61" i="3"/>
  <c r="D61" i="12"/>
  <c r="D61" i="15"/>
  <c r="D61" i="18"/>
  <c r="D61" i="2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H28" i="5"/>
  <c r="J28" i="5" s="1"/>
  <c r="L28" i="5"/>
  <c r="P28" i="5"/>
  <c r="R28" i="5" s="1"/>
  <c r="T28" i="5"/>
  <c r="V28" i="5" s="1"/>
  <c r="X28" i="5"/>
  <c r="Z28" i="5" s="1"/>
  <c r="AB28" i="5"/>
  <c r="AD28" i="5" s="1"/>
  <c r="AF28" i="5"/>
  <c r="AH28" i="5" s="1"/>
  <c r="H8" i="5"/>
  <c r="J8" i="5" s="1"/>
  <c r="L8" i="5"/>
  <c r="N8" i="5" s="1"/>
  <c r="P8" i="5"/>
  <c r="R8" i="5" s="1"/>
  <c r="T8" i="5"/>
  <c r="V8" i="5" s="1"/>
  <c r="X8" i="5"/>
  <c r="Z8" i="5" s="1"/>
  <c r="AB8" i="5"/>
  <c r="AD8" i="5" s="1"/>
  <c r="AF8" i="5"/>
  <c r="AH8" i="5" s="1"/>
  <c r="H26" i="5"/>
  <c r="J26" i="5" s="1"/>
  <c r="L26" i="5"/>
  <c r="N26" i="5" s="1"/>
  <c r="P26" i="5"/>
  <c r="R26" i="5" s="1"/>
  <c r="T26" i="5"/>
  <c r="V26" i="5" s="1"/>
  <c r="X26" i="5"/>
  <c r="Z26" i="5" s="1"/>
  <c r="AB26" i="5"/>
  <c r="AD26" i="5" s="1"/>
  <c r="AF26" i="5"/>
  <c r="AH26" i="5" s="1"/>
  <c r="H9" i="5"/>
  <c r="J9" i="5" s="1"/>
  <c r="L9" i="5"/>
  <c r="N9" i="5" s="1"/>
  <c r="P9" i="5"/>
  <c r="R9" i="5" s="1"/>
  <c r="T9" i="5"/>
  <c r="V9" i="5" s="1"/>
  <c r="X9" i="5"/>
  <c r="Z9" i="5" s="1"/>
  <c r="AB9" i="5"/>
  <c r="AD9" i="5" s="1"/>
  <c r="AF9" i="5"/>
  <c r="AH9" i="5" s="1"/>
  <c r="H10" i="5"/>
  <c r="J10" i="5" s="1"/>
  <c r="L10" i="5"/>
  <c r="N10" i="5" s="1"/>
  <c r="P10" i="5"/>
  <c r="R10" i="5" s="1"/>
  <c r="T10" i="5"/>
  <c r="V10" i="5" s="1"/>
  <c r="X10" i="5"/>
  <c r="Z10" i="5" s="1"/>
  <c r="AB10" i="5"/>
  <c r="AD10" i="5" s="1"/>
  <c r="AF10" i="5"/>
  <c r="AH10" i="5" s="1"/>
  <c r="H11" i="5"/>
  <c r="J11" i="5" s="1"/>
  <c r="L11" i="5"/>
  <c r="N11" i="5" s="1"/>
  <c r="P11" i="5"/>
  <c r="R11" i="5" s="1"/>
  <c r="T11" i="5"/>
  <c r="V11" i="5" s="1"/>
  <c r="X11" i="5"/>
  <c r="Z11" i="5" s="1"/>
  <c r="AB11" i="5"/>
  <c r="AD11" i="5" s="1"/>
  <c r="AF11" i="5"/>
  <c r="AH11" i="5" s="1"/>
  <c r="H12" i="5"/>
  <c r="J12" i="5" s="1"/>
  <c r="L12" i="5"/>
  <c r="P12" i="5"/>
  <c r="R12" i="5" s="1"/>
  <c r="T12" i="5"/>
  <c r="X12" i="5"/>
  <c r="Z12" i="5" s="1"/>
  <c r="AB12" i="5"/>
  <c r="AD12" i="5" s="1"/>
  <c r="AF12" i="5"/>
  <c r="AH12" i="5" s="1"/>
  <c r="H13" i="5"/>
  <c r="J13" i="5" s="1"/>
  <c r="L13" i="5"/>
  <c r="N13" i="5" s="1"/>
  <c r="P13" i="5"/>
  <c r="R13" i="5" s="1"/>
  <c r="T13" i="5"/>
  <c r="V13" i="5" s="1"/>
  <c r="X13" i="5"/>
  <c r="Z13" i="5" s="1"/>
  <c r="AB13" i="5"/>
  <c r="AD13" i="5" s="1"/>
  <c r="AF13" i="5"/>
  <c r="AH13" i="5" s="1"/>
  <c r="H14" i="5"/>
  <c r="J14" i="5" s="1"/>
  <c r="L14" i="5"/>
  <c r="N14" i="5" s="1"/>
  <c r="P14" i="5"/>
  <c r="R14" i="5" s="1"/>
  <c r="T14" i="5"/>
  <c r="X14" i="5"/>
  <c r="Z14" i="5" s="1"/>
  <c r="AB14" i="5"/>
  <c r="AD14" i="5" s="1"/>
  <c r="AF14" i="5"/>
  <c r="AH14" i="5" s="1"/>
  <c r="H15" i="5"/>
  <c r="J15" i="5" s="1"/>
  <c r="L15" i="5"/>
  <c r="P15" i="5"/>
  <c r="R15" i="5" s="1"/>
  <c r="T15" i="5"/>
  <c r="X15" i="5"/>
  <c r="Z15" i="5" s="1"/>
  <c r="AB15" i="5"/>
  <c r="AD15" i="5" s="1"/>
  <c r="AF15" i="5"/>
  <c r="AH15" i="5" s="1"/>
  <c r="H16" i="5"/>
  <c r="J16" i="5" s="1"/>
  <c r="L16" i="5"/>
  <c r="N16" i="5" s="1"/>
  <c r="P16" i="5"/>
  <c r="R16" i="5" s="1"/>
  <c r="T16" i="5"/>
  <c r="V16" i="5" s="1"/>
  <c r="X16" i="5"/>
  <c r="Z16" i="5" s="1"/>
  <c r="AB16" i="5"/>
  <c r="AD16" i="5" s="1"/>
  <c r="AF16" i="5"/>
  <c r="AH16" i="5" s="1"/>
  <c r="H17" i="5"/>
  <c r="J17" i="5" s="1"/>
  <c r="L17" i="5"/>
  <c r="N17" i="5" s="1"/>
  <c r="P17" i="5"/>
  <c r="R17" i="5" s="1"/>
  <c r="T17" i="5"/>
  <c r="V17" i="5" s="1"/>
  <c r="X17" i="5"/>
  <c r="Z17" i="5" s="1"/>
  <c r="AB17" i="5"/>
  <c r="AD17" i="5" s="1"/>
  <c r="AF17" i="5"/>
  <c r="AH17" i="5" s="1"/>
  <c r="H18" i="5"/>
  <c r="J18" i="5" s="1"/>
  <c r="L18" i="5"/>
  <c r="P18" i="5"/>
  <c r="R18" i="5" s="1"/>
  <c r="T18" i="5"/>
  <c r="X18" i="5"/>
  <c r="Z18" i="5" s="1"/>
  <c r="AB18" i="5"/>
  <c r="AD18" i="5" s="1"/>
  <c r="AF18" i="5"/>
  <c r="AH18" i="5" s="1"/>
  <c r="H19" i="5"/>
  <c r="J19" i="5" s="1"/>
  <c r="L19" i="5"/>
  <c r="N19" i="5" s="1"/>
  <c r="P19" i="5"/>
  <c r="R19" i="5" s="1"/>
  <c r="T19" i="5"/>
  <c r="V19" i="5" s="1"/>
  <c r="X19" i="5"/>
  <c r="Z19" i="5" s="1"/>
  <c r="AB19" i="5"/>
  <c r="AD19" i="5" s="1"/>
  <c r="AF19" i="5"/>
  <c r="AH19" i="5" s="1"/>
  <c r="H20" i="5"/>
  <c r="J20" i="5" s="1"/>
  <c r="L20" i="5"/>
  <c r="N20" i="5" s="1"/>
  <c r="P20" i="5"/>
  <c r="R20" i="5" s="1"/>
  <c r="T20" i="5"/>
  <c r="V20" i="5" s="1"/>
  <c r="X20" i="5"/>
  <c r="Z20" i="5" s="1"/>
  <c r="AB20" i="5"/>
  <c r="AD20" i="5" s="1"/>
  <c r="AF20" i="5"/>
  <c r="AH20" i="5" s="1"/>
  <c r="H21" i="5"/>
  <c r="L21" i="5"/>
  <c r="N21" i="5" s="1"/>
  <c r="D137" i="21" s="1"/>
  <c r="P21" i="5"/>
  <c r="R21" i="5" s="1"/>
  <c r="T21" i="5"/>
  <c r="V21" i="5" s="1"/>
  <c r="X21" i="5"/>
  <c r="Z21" i="5" s="1"/>
  <c r="AB21" i="5"/>
  <c r="AD21" i="5" s="1"/>
  <c r="AF21" i="5"/>
  <c r="AH21" i="5" s="1"/>
  <c r="H22" i="5"/>
  <c r="L22" i="5"/>
  <c r="N22" i="5" s="1"/>
  <c r="D137" i="22" s="1"/>
  <c r="P22" i="5"/>
  <c r="R22" i="5" s="1"/>
  <c r="T22" i="5"/>
  <c r="V22" i="5" s="1"/>
  <c r="X22" i="5"/>
  <c r="Z22" i="5" s="1"/>
  <c r="AB22" i="5"/>
  <c r="AD22" i="5" s="1"/>
  <c r="AF22" i="5"/>
  <c r="AH22" i="5" s="1"/>
  <c r="H23" i="5"/>
  <c r="L23" i="5"/>
  <c r="N23" i="5" s="1"/>
  <c r="D137" i="23" s="1"/>
  <c r="P23" i="5"/>
  <c r="R23" i="5" s="1"/>
  <c r="T23" i="5"/>
  <c r="X23" i="5"/>
  <c r="Z23" i="5" s="1"/>
  <c r="AB23" i="5"/>
  <c r="AD23" i="5" s="1"/>
  <c r="AF23" i="5"/>
  <c r="AH23" i="5" s="1"/>
  <c r="H24" i="5"/>
  <c r="J24" i="5" s="1"/>
  <c r="L24" i="5"/>
  <c r="N24" i="5" s="1"/>
  <c r="D137" i="24" s="1"/>
  <c r="P24" i="5"/>
  <c r="R24" i="5" s="1"/>
  <c r="T24" i="5"/>
  <c r="X24" i="5"/>
  <c r="Z24" i="5" s="1"/>
  <c r="AB24" i="5"/>
  <c r="AD24" i="5" s="1"/>
  <c r="AF24" i="5"/>
  <c r="AH24" i="5" s="1"/>
  <c r="H25" i="5"/>
  <c r="J25" i="5" s="1"/>
  <c r="L25" i="5"/>
  <c r="P25" i="5"/>
  <c r="T25" i="5"/>
  <c r="V25" i="5" s="1"/>
  <c r="D139" i="25" s="1"/>
  <c r="X25" i="5"/>
  <c r="Z25" i="5" s="1"/>
  <c r="D140" i="25" s="1"/>
  <c r="AB25" i="5"/>
  <c r="AD25" i="5" s="1"/>
  <c r="D141" i="25" s="1"/>
  <c r="AF25" i="5"/>
  <c r="AH25" i="5" s="1"/>
  <c r="D142" i="25" s="1"/>
  <c r="H27" i="5"/>
  <c r="J27" i="5" s="1"/>
  <c r="L27" i="5"/>
  <c r="N27" i="5" s="1"/>
  <c r="D136" i="27" s="1"/>
  <c r="P27" i="5"/>
  <c r="T27" i="5"/>
  <c r="V27" i="5" s="1"/>
  <c r="D138" i="27" s="1"/>
  <c r="X27" i="5"/>
  <c r="Z27" i="5" s="1"/>
  <c r="D139" i="27" s="1"/>
  <c r="AB27" i="5"/>
  <c r="AD27" i="5" s="1"/>
  <c r="D140" i="27" s="1"/>
  <c r="AF27" i="5"/>
  <c r="AH27" i="5" s="1"/>
  <c r="D141" i="27" s="1"/>
  <c r="AH29" i="1"/>
  <c r="AI29" i="1"/>
  <c r="D38" i="28" s="1"/>
  <c r="AJ29" i="1"/>
  <c r="D39" i="28" s="1"/>
  <c r="AK29" i="1"/>
  <c r="D40" i="28" s="1"/>
  <c r="AJ10" i="1"/>
  <c r="D39" i="9" s="1"/>
  <c r="AK10" i="1"/>
  <c r="D40" i="9" s="1"/>
  <c r="AI11" i="1"/>
  <c r="D38" i="10" s="1"/>
  <c r="AJ11" i="1"/>
  <c r="D39" i="10" s="1"/>
  <c r="AI13" i="1"/>
  <c r="D38" i="12" s="1"/>
  <c r="AJ13" i="1"/>
  <c r="D39" i="12" s="1"/>
  <c r="AK13" i="1"/>
  <c r="D40" i="12" s="1"/>
  <c r="AI14" i="1"/>
  <c r="D38" i="13" s="1"/>
  <c r="AK15" i="1"/>
  <c r="D40" i="14" s="1"/>
  <c r="AI16" i="1"/>
  <c r="D38" i="15" s="1"/>
  <c r="AJ16" i="1"/>
  <c r="D39" i="15" s="1"/>
  <c r="AK16" i="1"/>
  <c r="D40" i="15" s="1"/>
  <c r="AJ18" i="1"/>
  <c r="D39" i="17" s="1"/>
  <c r="AK18" i="1"/>
  <c r="D40" i="17" s="1"/>
  <c r="AI19" i="1"/>
  <c r="D38" i="18" s="1"/>
  <c r="AJ19" i="1"/>
  <c r="D39" i="18" s="1"/>
  <c r="AI21" i="1"/>
  <c r="D38" i="20" s="1"/>
  <c r="AJ21" i="1"/>
  <c r="D39" i="20" s="1"/>
  <c r="AK21" i="1"/>
  <c r="D40" i="20" s="1"/>
  <c r="AI22" i="1"/>
  <c r="D38" i="21" s="1"/>
  <c r="AK23" i="1"/>
  <c r="D40" i="22" s="1"/>
  <c r="AH24" i="1"/>
  <c r="AI24" i="1"/>
  <c r="D38" i="23" s="1"/>
  <c r="AJ24" i="1"/>
  <c r="D39" i="23" s="1"/>
  <c r="AK25" i="1"/>
  <c r="D40" i="24" s="1"/>
  <c r="AH26" i="1"/>
  <c r="AI26" i="1"/>
  <c r="D38" i="25" s="1"/>
  <c r="AJ26" i="1"/>
  <c r="D39" i="25" s="1"/>
  <c r="AJ27" i="1"/>
  <c r="D39" i="26" s="1"/>
  <c r="AK27" i="1"/>
  <c r="D40" i="26" s="1"/>
  <c r="AH28" i="1"/>
  <c r="AI28" i="1"/>
  <c r="D38" i="27" s="1"/>
  <c r="AJ28" i="1"/>
  <c r="D39" i="27" s="1"/>
  <c r="E3" i="29"/>
  <c r="C1" i="28"/>
  <c r="J141" i="28"/>
  <c r="H141" i="28"/>
  <c r="J140" i="28"/>
  <c r="C139" i="28"/>
  <c r="H138" i="28"/>
  <c r="F138" i="28"/>
  <c r="C138" i="28"/>
  <c r="J137" i="28"/>
  <c r="H137" i="28"/>
  <c r="F137" i="28"/>
  <c r="C137" i="28"/>
  <c r="J136" i="28"/>
  <c r="H136" i="28"/>
  <c r="F136" i="28"/>
  <c r="C136" i="28"/>
  <c r="C135" i="28"/>
  <c r="J74" i="28"/>
  <c r="H74" i="28"/>
  <c r="J73" i="28"/>
  <c r="H73" i="28"/>
  <c r="F73" i="28"/>
  <c r="C73" i="28"/>
  <c r="J72" i="28"/>
  <c r="H72" i="28"/>
  <c r="F72" i="28"/>
  <c r="C72" i="28"/>
  <c r="J71" i="28"/>
  <c r="H71" i="28"/>
  <c r="F71" i="28"/>
  <c r="C71" i="28"/>
  <c r="J70" i="28"/>
  <c r="H70" i="28"/>
  <c r="F70" i="28"/>
  <c r="C70" i="28"/>
  <c r="J69" i="28"/>
  <c r="H69" i="28"/>
  <c r="F69" i="28"/>
  <c r="C69" i="28"/>
  <c r="J68" i="28"/>
  <c r="H68" i="28"/>
  <c r="F68" i="28"/>
  <c r="C68" i="28"/>
  <c r="J67" i="28"/>
  <c r="H67" i="28"/>
  <c r="F67" i="28"/>
  <c r="C67" i="28"/>
  <c r="J66" i="28"/>
  <c r="H66" i="28"/>
  <c r="F66" i="28"/>
  <c r="C66" i="28"/>
  <c r="J65" i="28"/>
  <c r="H65" i="28"/>
  <c r="F65" i="28"/>
  <c r="C65" i="28"/>
  <c r="J64" i="28"/>
  <c r="H64" i="28"/>
  <c r="F64" i="28"/>
  <c r="C64" i="28"/>
  <c r="J63" i="28"/>
  <c r="H63" i="28"/>
  <c r="F63" i="28"/>
  <c r="C63" i="28"/>
  <c r="J62" i="28"/>
  <c r="H62" i="28"/>
  <c r="F62" i="28"/>
  <c r="C62" i="28"/>
  <c r="J61" i="28"/>
  <c r="H61" i="28"/>
  <c r="C61" i="28"/>
  <c r="J60" i="28"/>
  <c r="H60" i="28"/>
  <c r="C60" i="28"/>
  <c r="J59" i="28"/>
  <c r="H59" i="28"/>
  <c r="F59" i="28"/>
  <c r="C59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1" i="27"/>
  <c r="J75" i="27"/>
  <c r="H75" i="27"/>
  <c r="F75" i="27"/>
  <c r="C75" i="27"/>
  <c r="J74" i="27"/>
  <c r="H74" i="27"/>
  <c r="F74" i="27"/>
  <c r="C74" i="27"/>
  <c r="J73" i="27"/>
  <c r="H73" i="27"/>
  <c r="F73" i="27"/>
  <c r="C73" i="27"/>
  <c r="J72" i="27"/>
  <c r="H72" i="27"/>
  <c r="F72" i="27"/>
  <c r="C72" i="27"/>
  <c r="J71" i="27"/>
  <c r="H71" i="27"/>
  <c r="F71" i="27"/>
  <c r="C71" i="27"/>
  <c r="J70" i="27"/>
  <c r="H70" i="27"/>
  <c r="F70" i="27"/>
  <c r="C70" i="27"/>
  <c r="J69" i="27"/>
  <c r="H69" i="27"/>
  <c r="F69" i="27"/>
  <c r="C69" i="27"/>
  <c r="J68" i="27"/>
  <c r="H68" i="27"/>
  <c r="F68" i="27"/>
  <c r="C68" i="27"/>
  <c r="J67" i="27"/>
  <c r="H67" i="27"/>
  <c r="F67" i="27"/>
  <c r="C67" i="27"/>
  <c r="J66" i="27"/>
  <c r="H66" i="27"/>
  <c r="F66" i="27"/>
  <c r="C66" i="27"/>
  <c r="J65" i="27"/>
  <c r="H65" i="27"/>
  <c r="F65" i="27"/>
  <c r="C65" i="27"/>
  <c r="J64" i="27"/>
  <c r="H64" i="27"/>
  <c r="F64" i="27"/>
  <c r="C64" i="27"/>
  <c r="J63" i="27"/>
  <c r="H63" i="27"/>
  <c r="F63" i="27"/>
  <c r="C63" i="27"/>
  <c r="J62" i="27"/>
  <c r="H62" i="27"/>
  <c r="C62" i="27"/>
  <c r="J61" i="27"/>
  <c r="H61" i="27"/>
  <c r="C61" i="27"/>
  <c r="J60" i="27"/>
  <c r="H60" i="27"/>
  <c r="F60" i="27"/>
  <c r="C60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1" i="26"/>
  <c r="C142" i="26"/>
  <c r="J141" i="26"/>
  <c r="H141" i="26"/>
  <c r="C141" i="26"/>
  <c r="J140" i="26"/>
  <c r="C140" i="26"/>
  <c r="C139" i="26"/>
  <c r="H138" i="26"/>
  <c r="F138" i="26"/>
  <c r="C138" i="26"/>
  <c r="J137" i="26"/>
  <c r="H137" i="26"/>
  <c r="F137" i="26"/>
  <c r="C137" i="26"/>
  <c r="J136" i="26"/>
  <c r="H136" i="26"/>
  <c r="F136" i="26"/>
  <c r="C136" i="26"/>
  <c r="C135" i="26"/>
  <c r="J74" i="26"/>
  <c r="H74" i="26"/>
  <c r="F74" i="26"/>
  <c r="C74" i="26"/>
  <c r="J73" i="26"/>
  <c r="H73" i="26"/>
  <c r="F73" i="26"/>
  <c r="C73" i="26"/>
  <c r="J72" i="26"/>
  <c r="H72" i="26"/>
  <c r="F72" i="26"/>
  <c r="C72" i="26"/>
  <c r="J71" i="26"/>
  <c r="H71" i="26"/>
  <c r="F71" i="26"/>
  <c r="C71" i="26"/>
  <c r="J70" i="26"/>
  <c r="H70" i="26"/>
  <c r="F70" i="26"/>
  <c r="C70" i="26"/>
  <c r="J69" i="26"/>
  <c r="H69" i="26"/>
  <c r="F69" i="26"/>
  <c r="C69" i="26"/>
  <c r="J68" i="26"/>
  <c r="H68" i="26"/>
  <c r="F68" i="26"/>
  <c r="C68" i="26"/>
  <c r="J67" i="26"/>
  <c r="H67" i="26"/>
  <c r="F67" i="26"/>
  <c r="C67" i="26"/>
  <c r="J66" i="26"/>
  <c r="H66" i="26"/>
  <c r="F66" i="26"/>
  <c r="C66" i="26"/>
  <c r="J65" i="26"/>
  <c r="H65" i="26"/>
  <c r="F65" i="26"/>
  <c r="C65" i="26"/>
  <c r="J64" i="26"/>
  <c r="H64" i="26"/>
  <c r="F64" i="26"/>
  <c r="C64" i="26"/>
  <c r="J63" i="26"/>
  <c r="H63" i="26"/>
  <c r="F63" i="26"/>
  <c r="C63" i="26"/>
  <c r="J62" i="26"/>
  <c r="H62" i="26"/>
  <c r="F62" i="26"/>
  <c r="C62" i="26"/>
  <c r="J61" i="26"/>
  <c r="H61" i="26"/>
  <c r="C61" i="26"/>
  <c r="J60" i="26"/>
  <c r="H60" i="26"/>
  <c r="C60" i="26"/>
  <c r="J59" i="26"/>
  <c r="H59" i="26"/>
  <c r="F59" i="26"/>
  <c r="C59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4" i="26"/>
  <c r="C13" i="26"/>
  <c r="C12" i="26"/>
  <c r="C11" i="26"/>
  <c r="C10" i="26"/>
  <c r="C9" i="26"/>
  <c r="C8" i="26"/>
  <c r="C1" i="25"/>
  <c r="J74" i="25"/>
  <c r="H74" i="25"/>
  <c r="F74" i="25"/>
  <c r="C74" i="25"/>
  <c r="J73" i="25"/>
  <c r="H73" i="25"/>
  <c r="F73" i="25"/>
  <c r="C73" i="25"/>
  <c r="J72" i="25"/>
  <c r="H72" i="25"/>
  <c r="F72" i="25"/>
  <c r="C72" i="25"/>
  <c r="J71" i="25"/>
  <c r="H71" i="25"/>
  <c r="F71" i="25"/>
  <c r="C71" i="25"/>
  <c r="J70" i="25"/>
  <c r="H70" i="25"/>
  <c r="F70" i="25"/>
  <c r="C70" i="25"/>
  <c r="J69" i="25"/>
  <c r="H69" i="25"/>
  <c r="F69" i="25"/>
  <c r="C69" i="25"/>
  <c r="J68" i="25"/>
  <c r="H68" i="25"/>
  <c r="F68" i="25"/>
  <c r="C68" i="25"/>
  <c r="J67" i="25"/>
  <c r="H67" i="25"/>
  <c r="F67" i="25"/>
  <c r="C67" i="25"/>
  <c r="J66" i="25"/>
  <c r="H66" i="25"/>
  <c r="F66" i="25"/>
  <c r="C66" i="25"/>
  <c r="J65" i="25"/>
  <c r="H65" i="25"/>
  <c r="F65" i="25"/>
  <c r="C65" i="25"/>
  <c r="J64" i="25"/>
  <c r="H64" i="25"/>
  <c r="F64" i="25"/>
  <c r="C64" i="25"/>
  <c r="J63" i="25"/>
  <c r="H63" i="25"/>
  <c r="F63" i="25"/>
  <c r="C63" i="25"/>
  <c r="J62" i="25"/>
  <c r="H62" i="25"/>
  <c r="F62" i="25"/>
  <c r="C62" i="25"/>
  <c r="J61" i="25"/>
  <c r="H61" i="25"/>
  <c r="C61" i="25"/>
  <c r="J60" i="25"/>
  <c r="H60" i="25"/>
  <c r="C60" i="25"/>
  <c r="J59" i="25"/>
  <c r="H59" i="25"/>
  <c r="F59" i="25"/>
  <c r="C59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1" i="24"/>
  <c r="C142" i="24"/>
  <c r="J141" i="24"/>
  <c r="H141" i="24"/>
  <c r="C141" i="24"/>
  <c r="J140" i="24"/>
  <c r="C140" i="24"/>
  <c r="C139" i="24"/>
  <c r="H138" i="24"/>
  <c r="F138" i="24"/>
  <c r="C138" i="24"/>
  <c r="J74" i="24"/>
  <c r="H74" i="24"/>
  <c r="F74" i="24"/>
  <c r="C74" i="24"/>
  <c r="J73" i="24"/>
  <c r="H73" i="24"/>
  <c r="F73" i="24"/>
  <c r="C73" i="24"/>
  <c r="J72" i="24"/>
  <c r="H72" i="24"/>
  <c r="F72" i="24"/>
  <c r="C72" i="24"/>
  <c r="J71" i="24"/>
  <c r="H71" i="24"/>
  <c r="F71" i="24"/>
  <c r="C71" i="24"/>
  <c r="J70" i="24"/>
  <c r="H70" i="24"/>
  <c r="F70" i="24"/>
  <c r="C70" i="24"/>
  <c r="J69" i="24"/>
  <c r="H69" i="24"/>
  <c r="F69" i="24"/>
  <c r="C69" i="24"/>
  <c r="J68" i="24"/>
  <c r="H68" i="24"/>
  <c r="F68" i="24"/>
  <c r="C68" i="24"/>
  <c r="J67" i="24"/>
  <c r="H67" i="24"/>
  <c r="F67" i="24"/>
  <c r="C67" i="24"/>
  <c r="J66" i="24"/>
  <c r="H66" i="24"/>
  <c r="F66" i="24"/>
  <c r="C66" i="24"/>
  <c r="J65" i="24"/>
  <c r="H65" i="24"/>
  <c r="F65" i="24"/>
  <c r="C65" i="24"/>
  <c r="J64" i="24"/>
  <c r="H64" i="24"/>
  <c r="F64" i="24"/>
  <c r="C64" i="24"/>
  <c r="J63" i="24"/>
  <c r="H63" i="24"/>
  <c r="F63" i="24"/>
  <c r="C63" i="24"/>
  <c r="J62" i="24"/>
  <c r="H62" i="24"/>
  <c r="F62" i="24"/>
  <c r="C62" i="24"/>
  <c r="J61" i="24"/>
  <c r="H61" i="24"/>
  <c r="C61" i="24"/>
  <c r="J60" i="24"/>
  <c r="H60" i="24"/>
  <c r="C60" i="24"/>
  <c r="J59" i="24"/>
  <c r="H59" i="24"/>
  <c r="F59" i="24"/>
  <c r="C59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1" i="23"/>
  <c r="C142" i="23"/>
  <c r="J141" i="23"/>
  <c r="H141" i="23"/>
  <c r="C141" i="23"/>
  <c r="J140" i="23"/>
  <c r="C140" i="23"/>
  <c r="C139" i="23"/>
  <c r="H138" i="23"/>
  <c r="F138" i="23"/>
  <c r="C138" i="23"/>
  <c r="J74" i="23"/>
  <c r="H74" i="23"/>
  <c r="F74" i="23"/>
  <c r="C74" i="23"/>
  <c r="J73" i="23"/>
  <c r="H73" i="23"/>
  <c r="F73" i="23"/>
  <c r="C73" i="23"/>
  <c r="J72" i="23"/>
  <c r="H72" i="23"/>
  <c r="F72" i="23"/>
  <c r="C72" i="23"/>
  <c r="J71" i="23"/>
  <c r="H71" i="23"/>
  <c r="F71" i="23"/>
  <c r="C71" i="23"/>
  <c r="J70" i="23"/>
  <c r="H70" i="23"/>
  <c r="F70" i="23"/>
  <c r="C70" i="23"/>
  <c r="J69" i="23"/>
  <c r="H69" i="23"/>
  <c r="F69" i="23"/>
  <c r="C69" i="23"/>
  <c r="J68" i="23"/>
  <c r="H68" i="23"/>
  <c r="F68" i="23"/>
  <c r="C68" i="23"/>
  <c r="J67" i="23"/>
  <c r="H67" i="23"/>
  <c r="F67" i="23"/>
  <c r="C67" i="23"/>
  <c r="J66" i="23"/>
  <c r="H66" i="23"/>
  <c r="F66" i="23"/>
  <c r="C66" i="23"/>
  <c r="J65" i="23"/>
  <c r="H65" i="23"/>
  <c r="F65" i="23"/>
  <c r="C65" i="23"/>
  <c r="J64" i="23"/>
  <c r="H64" i="23"/>
  <c r="F64" i="23"/>
  <c r="C64" i="23"/>
  <c r="J63" i="23"/>
  <c r="H63" i="23"/>
  <c r="F63" i="23"/>
  <c r="C63" i="23"/>
  <c r="J62" i="23"/>
  <c r="H62" i="23"/>
  <c r="F62" i="23"/>
  <c r="C62" i="23"/>
  <c r="J61" i="23"/>
  <c r="H61" i="23"/>
  <c r="C61" i="23"/>
  <c r="J60" i="23"/>
  <c r="H60" i="23"/>
  <c r="C60" i="23"/>
  <c r="J59" i="23"/>
  <c r="H59" i="23"/>
  <c r="F59" i="23"/>
  <c r="C59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1" i="22"/>
  <c r="C142" i="22"/>
  <c r="J141" i="22"/>
  <c r="C141" i="22"/>
  <c r="J140" i="22"/>
  <c r="C140" i="22"/>
  <c r="C139" i="22"/>
  <c r="H138" i="22"/>
  <c r="F138" i="22"/>
  <c r="C138" i="22"/>
  <c r="J74" i="22"/>
  <c r="H74" i="22"/>
  <c r="F74" i="22"/>
  <c r="C74" i="22"/>
  <c r="J73" i="22"/>
  <c r="H73" i="22"/>
  <c r="F73" i="22"/>
  <c r="C73" i="22"/>
  <c r="J72" i="22"/>
  <c r="H72" i="22"/>
  <c r="F72" i="22"/>
  <c r="C72" i="22"/>
  <c r="J71" i="22"/>
  <c r="H71" i="22"/>
  <c r="F71" i="22"/>
  <c r="C71" i="22"/>
  <c r="J70" i="22"/>
  <c r="H70" i="22"/>
  <c r="F70" i="22"/>
  <c r="C70" i="22"/>
  <c r="J69" i="22"/>
  <c r="H69" i="22"/>
  <c r="F69" i="22"/>
  <c r="C69" i="22"/>
  <c r="J68" i="22"/>
  <c r="H68" i="22"/>
  <c r="F68" i="22"/>
  <c r="C68" i="22"/>
  <c r="J67" i="22"/>
  <c r="H67" i="22"/>
  <c r="F67" i="22"/>
  <c r="C67" i="22"/>
  <c r="J66" i="22"/>
  <c r="H66" i="22"/>
  <c r="F66" i="22"/>
  <c r="C66" i="22"/>
  <c r="J65" i="22"/>
  <c r="H65" i="22"/>
  <c r="F65" i="22"/>
  <c r="C65" i="22"/>
  <c r="J64" i="22"/>
  <c r="H64" i="22"/>
  <c r="F64" i="22"/>
  <c r="C64" i="22"/>
  <c r="J63" i="22"/>
  <c r="H63" i="22"/>
  <c r="F63" i="22"/>
  <c r="C63" i="22"/>
  <c r="J62" i="22"/>
  <c r="H62" i="22"/>
  <c r="F62" i="22"/>
  <c r="C62" i="22"/>
  <c r="J61" i="22"/>
  <c r="H61" i="22"/>
  <c r="C61" i="22"/>
  <c r="J60" i="22"/>
  <c r="H60" i="22"/>
  <c r="C60" i="22"/>
  <c r="J59" i="22"/>
  <c r="H59" i="22"/>
  <c r="F59" i="22"/>
  <c r="C59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1" i="21"/>
  <c r="C142" i="21"/>
  <c r="J141" i="21"/>
  <c r="H141" i="21"/>
  <c r="C141" i="21"/>
  <c r="J140" i="21"/>
  <c r="C140" i="21"/>
  <c r="C139" i="21"/>
  <c r="H138" i="21"/>
  <c r="F138" i="21"/>
  <c r="C138" i="21"/>
  <c r="J74" i="21"/>
  <c r="H74" i="21"/>
  <c r="F74" i="21"/>
  <c r="C74" i="21"/>
  <c r="J73" i="21"/>
  <c r="H73" i="21"/>
  <c r="F73" i="21"/>
  <c r="C73" i="21"/>
  <c r="J72" i="21"/>
  <c r="H72" i="21"/>
  <c r="F72" i="21"/>
  <c r="C72" i="21"/>
  <c r="J71" i="21"/>
  <c r="H71" i="21"/>
  <c r="F71" i="21"/>
  <c r="C71" i="21"/>
  <c r="J70" i="21"/>
  <c r="H70" i="21"/>
  <c r="F70" i="21"/>
  <c r="C70" i="21"/>
  <c r="J69" i="21"/>
  <c r="H69" i="21"/>
  <c r="F69" i="21"/>
  <c r="C69" i="21"/>
  <c r="J68" i="21"/>
  <c r="H68" i="21"/>
  <c r="F68" i="21"/>
  <c r="C68" i="21"/>
  <c r="J67" i="21"/>
  <c r="H67" i="21"/>
  <c r="F67" i="21"/>
  <c r="C67" i="21"/>
  <c r="J66" i="21"/>
  <c r="H66" i="21"/>
  <c r="F66" i="21"/>
  <c r="C66" i="21"/>
  <c r="J65" i="21"/>
  <c r="H65" i="21"/>
  <c r="F65" i="21"/>
  <c r="C65" i="21"/>
  <c r="J64" i="21"/>
  <c r="H64" i="21"/>
  <c r="F64" i="21"/>
  <c r="C64" i="21"/>
  <c r="J63" i="21"/>
  <c r="H63" i="21"/>
  <c r="F63" i="21"/>
  <c r="C63" i="21"/>
  <c r="J62" i="21"/>
  <c r="H62" i="21"/>
  <c r="F62" i="21"/>
  <c r="C62" i="21"/>
  <c r="J61" i="21"/>
  <c r="H61" i="21"/>
  <c r="C61" i="21"/>
  <c r="J60" i="21"/>
  <c r="H60" i="21"/>
  <c r="C60" i="21"/>
  <c r="J59" i="21"/>
  <c r="H59" i="21"/>
  <c r="F59" i="21"/>
  <c r="C59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4" i="21"/>
  <c r="C13" i="21"/>
  <c r="C12" i="21"/>
  <c r="C11" i="21"/>
  <c r="C10" i="21"/>
  <c r="C9" i="21"/>
  <c r="C8" i="21"/>
  <c r="C1" i="20"/>
  <c r="C142" i="20"/>
  <c r="J141" i="20"/>
  <c r="H141" i="20"/>
  <c r="C141" i="20"/>
  <c r="J140" i="20"/>
  <c r="C140" i="20"/>
  <c r="C139" i="20"/>
  <c r="H138" i="20"/>
  <c r="F138" i="20"/>
  <c r="C138" i="20"/>
  <c r="J137" i="20"/>
  <c r="H137" i="20"/>
  <c r="F137" i="20"/>
  <c r="C137" i="20"/>
  <c r="J136" i="20"/>
  <c r="H136" i="20"/>
  <c r="F136" i="20"/>
  <c r="C136" i="20"/>
  <c r="C135" i="20"/>
  <c r="J74" i="20"/>
  <c r="H74" i="20"/>
  <c r="F74" i="20"/>
  <c r="C74" i="20"/>
  <c r="J73" i="20"/>
  <c r="H73" i="20"/>
  <c r="F73" i="20"/>
  <c r="C73" i="20"/>
  <c r="J72" i="20"/>
  <c r="H72" i="20"/>
  <c r="F72" i="20"/>
  <c r="C72" i="20"/>
  <c r="J71" i="20"/>
  <c r="H71" i="20"/>
  <c r="F71" i="20"/>
  <c r="C71" i="20"/>
  <c r="J70" i="20"/>
  <c r="H70" i="20"/>
  <c r="F70" i="20"/>
  <c r="C70" i="20"/>
  <c r="J69" i="20"/>
  <c r="H69" i="20"/>
  <c r="F69" i="20"/>
  <c r="C69" i="20"/>
  <c r="J68" i="20"/>
  <c r="H68" i="20"/>
  <c r="F68" i="20"/>
  <c r="C68" i="20"/>
  <c r="J67" i="20"/>
  <c r="H67" i="20"/>
  <c r="F67" i="20"/>
  <c r="C67" i="20"/>
  <c r="J66" i="20"/>
  <c r="H66" i="20"/>
  <c r="F66" i="20"/>
  <c r="C66" i="20"/>
  <c r="J65" i="20"/>
  <c r="H65" i="20"/>
  <c r="F65" i="20"/>
  <c r="C65" i="20"/>
  <c r="J64" i="20"/>
  <c r="H64" i="20"/>
  <c r="F64" i="20"/>
  <c r="C64" i="20"/>
  <c r="J63" i="20"/>
  <c r="H63" i="20"/>
  <c r="F63" i="20"/>
  <c r="C63" i="20"/>
  <c r="J62" i="20"/>
  <c r="H62" i="20"/>
  <c r="F62" i="20"/>
  <c r="C62" i="20"/>
  <c r="J61" i="20"/>
  <c r="H61" i="20"/>
  <c r="C61" i="20"/>
  <c r="J60" i="20"/>
  <c r="H60" i="20"/>
  <c r="C60" i="20"/>
  <c r="J59" i="20"/>
  <c r="H59" i="20"/>
  <c r="F59" i="20"/>
  <c r="C59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1" i="19"/>
  <c r="C142" i="19"/>
  <c r="J141" i="19"/>
  <c r="H141" i="19"/>
  <c r="C141" i="19"/>
  <c r="J140" i="19"/>
  <c r="C140" i="19"/>
  <c r="C139" i="19"/>
  <c r="H138" i="19"/>
  <c r="F138" i="19"/>
  <c r="C138" i="19"/>
  <c r="J137" i="19"/>
  <c r="H137" i="19"/>
  <c r="F137" i="19"/>
  <c r="C137" i="19"/>
  <c r="J136" i="19"/>
  <c r="H136" i="19"/>
  <c r="F136" i="19"/>
  <c r="C136" i="19"/>
  <c r="C135" i="19"/>
  <c r="J74" i="19"/>
  <c r="H74" i="19"/>
  <c r="F74" i="19"/>
  <c r="C74" i="19"/>
  <c r="J73" i="19"/>
  <c r="H73" i="19"/>
  <c r="F73" i="19"/>
  <c r="C73" i="19"/>
  <c r="J72" i="19"/>
  <c r="H72" i="19"/>
  <c r="F72" i="19"/>
  <c r="C72" i="19"/>
  <c r="J71" i="19"/>
  <c r="H71" i="19"/>
  <c r="F71" i="19"/>
  <c r="C71" i="19"/>
  <c r="J70" i="19"/>
  <c r="H70" i="19"/>
  <c r="F70" i="19"/>
  <c r="C70" i="19"/>
  <c r="J69" i="19"/>
  <c r="H69" i="19"/>
  <c r="F69" i="19"/>
  <c r="C69" i="19"/>
  <c r="J68" i="19"/>
  <c r="H68" i="19"/>
  <c r="F68" i="19"/>
  <c r="C68" i="19"/>
  <c r="J67" i="19"/>
  <c r="H67" i="19"/>
  <c r="F67" i="19"/>
  <c r="C67" i="19"/>
  <c r="J66" i="19"/>
  <c r="H66" i="19"/>
  <c r="F66" i="19"/>
  <c r="C66" i="19"/>
  <c r="J65" i="19"/>
  <c r="H65" i="19"/>
  <c r="F65" i="19"/>
  <c r="C65" i="19"/>
  <c r="J64" i="19"/>
  <c r="H64" i="19"/>
  <c r="F64" i="19"/>
  <c r="C64" i="19"/>
  <c r="J63" i="19"/>
  <c r="H63" i="19"/>
  <c r="F63" i="19"/>
  <c r="C63" i="19"/>
  <c r="J62" i="19"/>
  <c r="H62" i="19"/>
  <c r="F62" i="19"/>
  <c r="C62" i="19"/>
  <c r="J61" i="19"/>
  <c r="H61" i="19"/>
  <c r="C61" i="19"/>
  <c r="J60" i="19"/>
  <c r="H60" i="19"/>
  <c r="C60" i="19"/>
  <c r="J59" i="19"/>
  <c r="H59" i="19"/>
  <c r="F59" i="19"/>
  <c r="C59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1" i="18"/>
  <c r="C142" i="18"/>
  <c r="J141" i="18"/>
  <c r="H141" i="18"/>
  <c r="C141" i="18"/>
  <c r="J140" i="18"/>
  <c r="C140" i="18"/>
  <c r="C139" i="18"/>
  <c r="H138" i="18"/>
  <c r="F138" i="18"/>
  <c r="C138" i="18"/>
  <c r="J137" i="18"/>
  <c r="H137" i="18"/>
  <c r="F137" i="18"/>
  <c r="C137" i="18"/>
  <c r="J136" i="18"/>
  <c r="H136" i="18"/>
  <c r="F136" i="18"/>
  <c r="C136" i="18"/>
  <c r="C135" i="18"/>
  <c r="J74" i="18"/>
  <c r="H74" i="18"/>
  <c r="F74" i="18"/>
  <c r="C74" i="18"/>
  <c r="J73" i="18"/>
  <c r="H73" i="18"/>
  <c r="F73" i="18"/>
  <c r="C73" i="18"/>
  <c r="J72" i="18"/>
  <c r="H72" i="18"/>
  <c r="F72" i="18"/>
  <c r="C72" i="18"/>
  <c r="J71" i="18"/>
  <c r="H71" i="18"/>
  <c r="F71" i="18"/>
  <c r="C71" i="18"/>
  <c r="J70" i="18"/>
  <c r="H70" i="18"/>
  <c r="F70" i="18"/>
  <c r="C70" i="18"/>
  <c r="J69" i="18"/>
  <c r="H69" i="18"/>
  <c r="F69" i="18"/>
  <c r="C69" i="18"/>
  <c r="J68" i="18"/>
  <c r="H68" i="18"/>
  <c r="F68" i="18"/>
  <c r="C68" i="18"/>
  <c r="J67" i="18"/>
  <c r="H67" i="18"/>
  <c r="F67" i="18"/>
  <c r="C67" i="18"/>
  <c r="J66" i="18"/>
  <c r="H66" i="18"/>
  <c r="F66" i="18"/>
  <c r="C66" i="18"/>
  <c r="J65" i="18"/>
  <c r="H65" i="18"/>
  <c r="F65" i="18"/>
  <c r="C65" i="18"/>
  <c r="J64" i="18"/>
  <c r="H64" i="18"/>
  <c r="F64" i="18"/>
  <c r="C64" i="18"/>
  <c r="J63" i="18"/>
  <c r="H63" i="18"/>
  <c r="F63" i="18"/>
  <c r="C63" i="18"/>
  <c r="J62" i="18"/>
  <c r="H62" i="18"/>
  <c r="F62" i="18"/>
  <c r="C62" i="18"/>
  <c r="J61" i="18"/>
  <c r="H61" i="18"/>
  <c r="C61" i="18"/>
  <c r="J60" i="18"/>
  <c r="H60" i="18"/>
  <c r="C60" i="18"/>
  <c r="J59" i="18"/>
  <c r="H59" i="18"/>
  <c r="F59" i="18"/>
  <c r="C59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1" i="17"/>
  <c r="C142" i="17"/>
  <c r="J141" i="17"/>
  <c r="H141" i="17"/>
  <c r="C141" i="17"/>
  <c r="J140" i="17"/>
  <c r="C140" i="17"/>
  <c r="C139" i="17"/>
  <c r="H138" i="17"/>
  <c r="F138" i="17"/>
  <c r="C138" i="17"/>
  <c r="J137" i="17"/>
  <c r="H137" i="17"/>
  <c r="F137" i="17"/>
  <c r="C137" i="17"/>
  <c r="J136" i="17"/>
  <c r="H136" i="17"/>
  <c r="F136" i="17"/>
  <c r="C136" i="17"/>
  <c r="C135" i="17"/>
  <c r="J74" i="17"/>
  <c r="H74" i="17"/>
  <c r="F74" i="17"/>
  <c r="C74" i="17"/>
  <c r="J73" i="17"/>
  <c r="H73" i="17"/>
  <c r="F73" i="17"/>
  <c r="C73" i="17"/>
  <c r="J72" i="17"/>
  <c r="H72" i="17"/>
  <c r="F72" i="17"/>
  <c r="C72" i="17"/>
  <c r="J71" i="17"/>
  <c r="H71" i="17"/>
  <c r="F71" i="17"/>
  <c r="C71" i="17"/>
  <c r="J70" i="17"/>
  <c r="H70" i="17"/>
  <c r="F70" i="17"/>
  <c r="C70" i="17"/>
  <c r="J69" i="17"/>
  <c r="H69" i="17"/>
  <c r="F69" i="17"/>
  <c r="C69" i="17"/>
  <c r="J68" i="17"/>
  <c r="H68" i="17"/>
  <c r="F68" i="17"/>
  <c r="C68" i="17"/>
  <c r="J67" i="17"/>
  <c r="H67" i="17"/>
  <c r="F67" i="17"/>
  <c r="C67" i="17"/>
  <c r="J66" i="17"/>
  <c r="H66" i="17"/>
  <c r="F66" i="17"/>
  <c r="C66" i="17"/>
  <c r="J65" i="17"/>
  <c r="H65" i="17"/>
  <c r="F65" i="17"/>
  <c r="C65" i="17"/>
  <c r="J64" i="17"/>
  <c r="H64" i="17"/>
  <c r="F64" i="17"/>
  <c r="C64" i="17"/>
  <c r="J63" i="17"/>
  <c r="H63" i="17"/>
  <c r="F63" i="17"/>
  <c r="C63" i="17"/>
  <c r="J62" i="17"/>
  <c r="H62" i="17"/>
  <c r="F62" i="17"/>
  <c r="C62" i="17"/>
  <c r="J61" i="17"/>
  <c r="H61" i="17"/>
  <c r="C61" i="17"/>
  <c r="J60" i="17"/>
  <c r="H60" i="17"/>
  <c r="C60" i="17"/>
  <c r="J59" i="17"/>
  <c r="H59" i="17"/>
  <c r="F59" i="17"/>
  <c r="C59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1" i="16"/>
  <c r="C142" i="16"/>
  <c r="J141" i="16"/>
  <c r="H141" i="16"/>
  <c r="C141" i="16"/>
  <c r="J140" i="16"/>
  <c r="C140" i="16"/>
  <c r="C139" i="16"/>
  <c r="H138" i="16"/>
  <c r="F138" i="16"/>
  <c r="C138" i="16"/>
  <c r="J137" i="16"/>
  <c r="H137" i="16"/>
  <c r="F137" i="16"/>
  <c r="C137" i="16"/>
  <c r="J136" i="16"/>
  <c r="H136" i="16"/>
  <c r="F136" i="16"/>
  <c r="C136" i="16"/>
  <c r="C135" i="16"/>
  <c r="J74" i="16"/>
  <c r="H74" i="16"/>
  <c r="F74" i="16"/>
  <c r="C74" i="16"/>
  <c r="J73" i="16"/>
  <c r="H73" i="16"/>
  <c r="F73" i="16"/>
  <c r="C73" i="16"/>
  <c r="J72" i="16"/>
  <c r="H72" i="16"/>
  <c r="F72" i="16"/>
  <c r="C72" i="16"/>
  <c r="J71" i="16"/>
  <c r="H71" i="16"/>
  <c r="F71" i="16"/>
  <c r="C71" i="16"/>
  <c r="J70" i="16"/>
  <c r="H70" i="16"/>
  <c r="F70" i="16"/>
  <c r="C70" i="16"/>
  <c r="J69" i="16"/>
  <c r="H69" i="16"/>
  <c r="F69" i="16"/>
  <c r="C69" i="16"/>
  <c r="J68" i="16"/>
  <c r="H68" i="16"/>
  <c r="F68" i="16"/>
  <c r="C68" i="16"/>
  <c r="J67" i="16"/>
  <c r="H67" i="16"/>
  <c r="F67" i="16"/>
  <c r="C67" i="16"/>
  <c r="J66" i="16"/>
  <c r="H66" i="16"/>
  <c r="F66" i="16"/>
  <c r="C66" i="16"/>
  <c r="J65" i="16"/>
  <c r="H65" i="16"/>
  <c r="F65" i="16"/>
  <c r="C65" i="16"/>
  <c r="J64" i="16"/>
  <c r="H64" i="16"/>
  <c r="F64" i="16"/>
  <c r="C64" i="16"/>
  <c r="J63" i="16"/>
  <c r="H63" i="16"/>
  <c r="F63" i="16"/>
  <c r="C63" i="16"/>
  <c r="J62" i="16"/>
  <c r="H62" i="16"/>
  <c r="F62" i="16"/>
  <c r="C62" i="16"/>
  <c r="J61" i="16"/>
  <c r="H61" i="16"/>
  <c r="C61" i="16"/>
  <c r="J60" i="16"/>
  <c r="H60" i="16"/>
  <c r="C60" i="16"/>
  <c r="J59" i="16"/>
  <c r="H59" i="16"/>
  <c r="F59" i="16"/>
  <c r="C59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1" i="15"/>
  <c r="C142" i="15"/>
  <c r="J141" i="15"/>
  <c r="H141" i="15"/>
  <c r="C141" i="15"/>
  <c r="J140" i="15"/>
  <c r="C140" i="15"/>
  <c r="C139" i="15"/>
  <c r="H138" i="15"/>
  <c r="F138" i="15"/>
  <c r="C138" i="15"/>
  <c r="J137" i="15"/>
  <c r="H137" i="15"/>
  <c r="F137" i="15"/>
  <c r="C137" i="15"/>
  <c r="J136" i="15"/>
  <c r="H136" i="15"/>
  <c r="F136" i="15"/>
  <c r="C136" i="15"/>
  <c r="C135" i="15"/>
  <c r="J74" i="15"/>
  <c r="H74" i="15"/>
  <c r="F74" i="15"/>
  <c r="C74" i="15"/>
  <c r="J73" i="15"/>
  <c r="H73" i="15"/>
  <c r="F73" i="15"/>
  <c r="C73" i="15"/>
  <c r="J72" i="15"/>
  <c r="H72" i="15"/>
  <c r="F72" i="15"/>
  <c r="C72" i="15"/>
  <c r="J71" i="15"/>
  <c r="H71" i="15"/>
  <c r="F71" i="15"/>
  <c r="C71" i="15"/>
  <c r="J70" i="15"/>
  <c r="H70" i="15"/>
  <c r="F70" i="15"/>
  <c r="C70" i="15"/>
  <c r="J69" i="15"/>
  <c r="H69" i="15"/>
  <c r="F69" i="15"/>
  <c r="C69" i="15"/>
  <c r="J68" i="15"/>
  <c r="H68" i="15"/>
  <c r="F68" i="15"/>
  <c r="C68" i="15"/>
  <c r="J67" i="15"/>
  <c r="H67" i="15"/>
  <c r="F67" i="15"/>
  <c r="C67" i="15"/>
  <c r="J66" i="15"/>
  <c r="H66" i="15"/>
  <c r="F66" i="15"/>
  <c r="C66" i="15"/>
  <c r="J65" i="15"/>
  <c r="H65" i="15"/>
  <c r="F65" i="15"/>
  <c r="C65" i="15"/>
  <c r="J64" i="15"/>
  <c r="H64" i="15"/>
  <c r="F64" i="15"/>
  <c r="C64" i="15"/>
  <c r="J63" i="15"/>
  <c r="H63" i="15"/>
  <c r="F63" i="15"/>
  <c r="C63" i="15"/>
  <c r="J62" i="15"/>
  <c r="H62" i="15"/>
  <c r="F62" i="15"/>
  <c r="C62" i="15"/>
  <c r="J61" i="15"/>
  <c r="H61" i="15"/>
  <c r="C61" i="15"/>
  <c r="J60" i="15"/>
  <c r="H60" i="15"/>
  <c r="C60" i="15"/>
  <c r="J59" i="15"/>
  <c r="H59" i="15"/>
  <c r="F59" i="15"/>
  <c r="C59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1" i="14"/>
  <c r="C142" i="14"/>
  <c r="J141" i="14"/>
  <c r="H141" i="14"/>
  <c r="C141" i="14"/>
  <c r="J140" i="14"/>
  <c r="C140" i="14"/>
  <c r="C139" i="14"/>
  <c r="H138" i="14"/>
  <c r="F138" i="14"/>
  <c r="C138" i="14"/>
  <c r="J137" i="14"/>
  <c r="H137" i="14"/>
  <c r="F137" i="14"/>
  <c r="C137" i="14"/>
  <c r="J136" i="14"/>
  <c r="H136" i="14"/>
  <c r="F136" i="14"/>
  <c r="C136" i="14"/>
  <c r="C135" i="14"/>
  <c r="J74" i="14"/>
  <c r="H74" i="14"/>
  <c r="F74" i="14"/>
  <c r="C74" i="14"/>
  <c r="J73" i="14"/>
  <c r="H73" i="14"/>
  <c r="F73" i="14"/>
  <c r="C73" i="14"/>
  <c r="J72" i="14"/>
  <c r="H72" i="14"/>
  <c r="F72" i="14"/>
  <c r="C72" i="14"/>
  <c r="J71" i="14"/>
  <c r="H71" i="14"/>
  <c r="F71" i="14"/>
  <c r="C71" i="14"/>
  <c r="J70" i="14"/>
  <c r="H70" i="14"/>
  <c r="F70" i="14"/>
  <c r="C70" i="14"/>
  <c r="J69" i="14"/>
  <c r="H69" i="14"/>
  <c r="F69" i="14"/>
  <c r="C69" i="14"/>
  <c r="J68" i="14"/>
  <c r="H68" i="14"/>
  <c r="F68" i="14"/>
  <c r="C68" i="14"/>
  <c r="J67" i="14"/>
  <c r="H67" i="14"/>
  <c r="F67" i="14"/>
  <c r="C67" i="14"/>
  <c r="J66" i="14"/>
  <c r="H66" i="14"/>
  <c r="F66" i="14"/>
  <c r="C66" i="14"/>
  <c r="J65" i="14"/>
  <c r="H65" i="14"/>
  <c r="F65" i="14"/>
  <c r="C65" i="14"/>
  <c r="J64" i="14"/>
  <c r="H64" i="14"/>
  <c r="F64" i="14"/>
  <c r="C64" i="14"/>
  <c r="J63" i="14"/>
  <c r="H63" i="14"/>
  <c r="F63" i="14"/>
  <c r="C63" i="14"/>
  <c r="J62" i="14"/>
  <c r="H62" i="14"/>
  <c r="F62" i="14"/>
  <c r="C62" i="14"/>
  <c r="J61" i="14"/>
  <c r="H61" i="14"/>
  <c r="C61" i="14"/>
  <c r="J60" i="14"/>
  <c r="H60" i="14"/>
  <c r="C60" i="14"/>
  <c r="J59" i="14"/>
  <c r="H59" i="14"/>
  <c r="F59" i="14"/>
  <c r="C59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1" i="13"/>
  <c r="C142" i="13"/>
  <c r="J141" i="13"/>
  <c r="H141" i="13"/>
  <c r="C141" i="13"/>
  <c r="J140" i="13"/>
  <c r="C140" i="13"/>
  <c r="C139" i="13"/>
  <c r="H138" i="13"/>
  <c r="F138" i="13"/>
  <c r="C138" i="13"/>
  <c r="J137" i="13"/>
  <c r="H137" i="13"/>
  <c r="F137" i="13"/>
  <c r="C137" i="13"/>
  <c r="J136" i="13"/>
  <c r="H136" i="13"/>
  <c r="F136" i="13"/>
  <c r="C136" i="13"/>
  <c r="C135" i="13"/>
  <c r="J74" i="13"/>
  <c r="H74" i="13"/>
  <c r="F74" i="13"/>
  <c r="C74" i="13"/>
  <c r="J73" i="13"/>
  <c r="H73" i="13"/>
  <c r="F73" i="13"/>
  <c r="C73" i="13"/>
  <c r="J72" i="13"/>
  <c r="H72" i="13"/>
  <c r="F72" i="13"/>
  <c r="C72" i="13"/>
  <c r="J71" i="13"/>
  <c r="H71" i="13"/>
  <c r="F71" i="13"/>
  <c r="C71" i="13"/>
  <c r="J70" i="13"/>
  <c r="H70" i="13"/>
  <c r="F70" i="13"/>
  <c r="C70" i="13"/>
  <c r="J69" i="13"/>
  <c r="H69" i="13"/>
  <c r="F69" i="13"/>
  <c r="C69" i="13"/>
  <c r="J68" i="13"/>
  <c r="H68" i="13"/>
  <c r="F68" i="13"/>
  <c r="C68" i="13"/>
  <c r="J67" i="13"/>
  <c r="H67" i="13"/>
  <c r="F67" i="13"/>
  <c r="C67" i="13"/>
  <c r="J66" i="13"/>
  <c r="H66" i="13"/>
  <c r="F66" i="13"/>
  <c r="C66" i="13"/>
  <c r="J65" i="13"/>
  <c r="H65" i="13"/>
  <c r="F65" i="13"/>
  <c r="C65" i="13"/>
  <c r="J64" i="13"/>
  <c r="H64" i="13"/>
  <c r="F64" i="13"/>
  <c r="C64" i="13"/>
  <c r="J63" i="13"/>
  <c r="H63" i="13"/>
  <c r="F63" i="13"/>
  <c r="C63" i="13"/>
  <c r="J62" i="13"/>
  <c r="H62" i="13"/>
  <c r="F62" i="13"/>
  <c r="C62" i="13"/>
  <c r="J61" i="13"/>
  <c r="H61" i="13"/>
  <c r="C61" i="13"/>
  <c r="J60" i="13"/>
  <c r="H60" i="13"/>
  <c r="C60" i="13"/>
  <c r="J59" i="13"/>
  <c r="H59" i="13"/>
  <c r="F59" i="13"/>
  <c r="C59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1" i="12"/>
  <c r="C142" i="12"/>
  <c r="J141" i="12"/>
  <c r="H141" i="12"/>
  <c r="C141" i="12"/>
  <c r="J140" i="12"/>
  <c r="C140" i="12"/>
  <c r="C139" i="12"/>
  <c r="H138" i="12"/>
  <c r="F138" i="12"/>
  <c r="C138" i="12"/>
  <c r="J137" i="12"/>
  <c r="H137" i="12"/>
  <c r="F137" i="12"/>
  <c r="C137" i="12"/>
  <c r="J136" i="12"/>
  <c r="H136" i="12"/>
  <c r="F136" i="12"/>
  <c r="C136" i="12"/>
  <c r="C135" i="12"/>
  <c r="J74" i="12"/>
  <c r="H74" i="12"/>
  <c r="F74" i="12"/>
  <c r="C74" i="12"/>
  <c r="J73" i="12"/>
  <c r="H73" i="12"/>
  <c r="F73" i="12"/>
  <c r="C73" i="12"/>
  <c r="J72" i="12"/>
  <c r="H72" i="12"/>
  <c r="F72" i="12"/>
  <c r="C72" i="12"/>
  <c r="J71" i="12"/>
  <c r="H71" i="12"/>
  <c r="F71" i="12"/>
  <c r="C71" i="12"/>
  <c r="J70" i="12"/>
  <c r="H70" i="12"/>
  <c r="F70" i="12"/>
  <c r="C70" i="12"/>
  <c r="J69" i="12"/>
  <c r="H69" i="12"/>
  <c r="F69" i="12"/>
  <c r="C69" i="12"/>
  <c r="J68" i="12"/>
  <c r="H68" i="12"/>
  <c r="F68" i="12"/>
  <c r="C68" i="12"/>
  <c r="J67" i="12"/>
  <c r="H67" i="12"/>
  <c r="F67" i="12"/>
  <c r="C67" i="12"/>
  <c r="J66" i="12"/>
  <c r="H66" i="12"/>
  <c r="F66" i="12"/>
  <c r="C66" i="12"/>
  <c r="J65" i="12"/>
  <c r="H65" i="12"/>
  <c r="F65" i="12"/>
  <c r="C65" i="12"/>
  <c r="J64" i="12"/>
  <c r="H64" i="12"/>
  <c r="F64" i="12"/>
  <c r="C64" i="12"/>
  <c r="J63" i="12"/>
  <c r="H63" i="12"/>
  <c r="F63" i="12"/>
  <c r="C63" i="12"/>
  <c r="J62" i="12"/>
  <c r="H62" i="12"/>
  <c r="F62" i="12"/>
  <c r="C62" i="12"/>
  <c r="J61" i="12"/>
  <c r="H61" i="12"/>
  <c r="C61" i="12"/>
  <c r="J60" i="12"/>
  <c r="H60" i="12"/>
  <c r="C60" i="12"/>
  <c r="J59" i="12"/>
  <c r="H59" i="12"/>
  <c r="F59" i="12"/>
  <c r="C59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1" i="11"/>
  <c r="C142" i="11"/>
  <c r="J141" i="11"/>
  <c r="H141" i="11"/>
  <c r="C141" i="11"/>
  <c r="J140" i="11"/>
  <c r="C140" i="11"/>
  <c r="C139" i="11"/>
  <c r="H138" i="11"/>
  <c r="F138" i="11"/>
  <c r="C138" i="11"/>
  <c r="J137" i="11"/>
  <c r="H137" i="11"/>
  <c r="F137" i="11"/>
  <c r="C137" i="11"/>
  <c r="J136" i="11"/>
  <c r="H136" i="11"/>
  <c r="F136" i="11"/>
  <c r="C136" i="11"/>
  <c r="C135" i="11"/>
  <c r="J74" i="11"/>
  <c r="H74" i="11"/>
  <c r="F74" i="11"/>
  <c r="C74" i="11"/>
  <c r="J73" i="11"/>
  <c r="H73" i="11"/>
  <c r="F73" i="11"/>
  <c r="C73" i="11"/>
  <c r="J72" i="11"/>
  <c r="H72" i="11"/>
  <c r="F72" i="11"/>
  <c r="C72" i="11"/>
  <c r="J71" i="11"/>
  <c r="H71" i="11"/>
  <c r="F71" i="11"/>
  <c r="C71" i="11"/>
  <c r="J70" i="11"/>
  <c r="H70" i="11"/>
  <c r="F70" i="11"/>
  <c r="C70" i="11"/>
  <c r="J69" i="11"/>
  <c r="H69" i="11"/>
  <c r="F69" i="11"/>
  <c r="C69" i="11"/>
  <c r="J68" i="11"/>
  <c r="H68" i="11"/>
  <c r="F68" i="11"/>
  <c r="C68" i="11"/>
  <c r="J67" i="11"/>
  <c r="H67" i="11"/>
  <c r="F67" i="11"/>
  <c r="C67" i="11"/>
  <c r="J66" i="11"/>
  <c r="H66" i="11"/>
  <c r="F66" i="11"/>
  <c r="C66" i="11"/>
  <c r="J65" i="11"/>
  <c r="H65" i="11"/>
  <c r="F65" i="11"/>
  <c r="C65" i="11"/>
  <c r="J64" i="11"/>
  <c r="H64" i="11"/>
  <c r="F64" i="11"/>
  <c r="C64" i="11"/>
  <c r="J63" i="11"/>
  <c r="H63" i="11"/>
  <c r="F63" i="11"/>
  <c r="C63" i="11"/>
  <c r="J62" i="11"/>
  <c r="H62" i="11"/>
  <c r="F62" i="11"/>
  <c r="C62" i="11"/>
  <c r="J61" i="11"/>
  <c r="H61" i="11"/>
  <c r="C61" i="11"/>
  <c r="J60" i="11"/>
  <c r="H60" i="11"/>
  <c r="C60" i="11"/>
  <c r="J59" i="11"/>
  <c r="H59" i="11"/>
  <c r="F59" i="11"/>
  <c r="C59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1" i="10"/>
  <c r="C142" i="10"/>
  <c r="J141" i="10"/>
  <c r="H141" i="10"/>
  <c r="C141" i="10"/>
  <c r="J140" i="10"/>
  <c r="C140" i="10"/>
  <c r="C139" i="10"/>
  <c r="H138" i="10"/>
  <c r="F138" i="10"/>
  <c r="C138" i="10"/>
  <c r="J137" i="10"/>
  <c r="H137" i="10"/>
  <c r="F137" i="10"/>
  <c r="C137" i="10"/>
  <c r="J136" i="10"/>
  <c r="H136" i="10"/>
  <c r="F136" i="10"/>
  <c r="C136" i="10"/>
  <c r="C135" i="10"/>
  <c r="J74" i="10"/>
  <c r="H74" i="10"/>
  <c r="F74" i="10"/>
  <c r="C74" i="10"/>
  <c r="J73" i="10"/>
  <c r="H73" i="10"/>
  <c r="F73" i="10"/>
  <c r="C73" i="10"/>
  <c r="J72" i="10"/>
  <c r="H72" i="10"/>
  <c r="F72" i="10"/>
  <c r="C72" i="10"/>
  <c r="J71" i="10"/>
  <c r="H71" i="10"/>
  <c r="F71" i="10"/>
  <c r="C71" i="10"/>
  <c r="J70" i="10"/>
  <c r="H70" i="10"/>
  <c r="F70" i="10"/>
  <c r="C70" i="10"/>
  <c r="J69" i="10"/>
  <c r="H69" i="10"/>
  <c r="F69" i="10"/>
  <c r="C69" i="10"/>
  <c r="J68" i="10"/>
  <c r="H68" i="10"/>
  <c r="F68" i="10"/>
  <c r="C68" i="10"/>
  <c r="J67" i="10"/>
  <c r="H67" i="10"/>
  <c r="F67" i="10"/>
  <c r="C67" i="10"/>
  <c r="J66" i="10"/>
  <c r="H66" i="10"/>
  <c r="F66" i="10"/>
  <c r="C66" i="10"/>
  <c r="J65" i="10"/>
  <c r="H65" i="10"/>
  <c r="F65" i="10"/>
  <c r="C65" i="10"/>
  <c r="J64" i="10"/>
  <c r="H64" i="10"/>
  <c r="F64" i="10"/>
  <c r="C64" i="10"/>
  <c r="J63" i="10"/>
  <c r="H63" i="10"/>
  <c r="F63" i="10"/>
  <c r="C63" i="10"/>
  <c r="J62" i="10"/>
  <c r="H62" i="10"/>
  <c r="F62" i="10"/>
  <c r="C62" i="10"/>
  <c r="J61" i="10"/>
  <c r="H61" i="10"/>
  <c r="C61" i="10"/>
  <c r="J60" i="10"/>
  <c r="H60" i="10"/>
  <c r="C60" i="10"/>
  <c r="J59" i="10"/>
  <c r="H59" i="10"/>
  <c r="F59" i="10"/>
  <c r="C59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1" i="9"/>
  <c r="C142" i="9"/>
  <c r="J141" i="9"/>
  <c r="H141" i="9"/>
  <c r="C141" i="9"/>
  <c r="J140" i="9"/>
  <c r="C140" i="9"/>
  <c r="C139" i="9"/>
  <c r="H138" i="9"/>
  <c r="F138" i="9"/>
  <c r="C138" i="9"/>
  <c r="J137" i="9"/>
  <c r="H137" i="9"/>
  <c r="F137" i="9"/>
  <c r="C137" i="9"/>
  <c r="J136" i="9"/>
  <c r="H136" i="9"/>
  <c r="F136" i="9"/>
  <c r="C136" i="9"/>
  <c r="C135" i="9"/>
  <c r="J74" i="9"/>
  <c r="H74" i="9"/>
  <c r="F74" i="9"/>
  <c r="C74" i="9"/>
  <c r="J73" i="9"/>
  <c r="H73" i="9"/>
  <c r="F73" i="9"/>
  <c r="C73" i="9"/>
  <c r="J72" i="9"/>
  <c r="H72" i="9"/>
  <c r="F72" i="9"/>
  <c r="C72" i="9"/>
  <c r="J71" i="9"/>
  <c r="H71" i="9"/>
  <c r="F71" i="9"/>
  <c r="C71" i="9"/>
  <c r="J70" i="9"/>
  <c r="H70" i="9"/>
  <c r="F70" i="9"/>
  <c r="C70" i="9"/>
  <c r="J69" i="9"/>
  <c r="H69" i="9"/>
  <c r="F69" i="9"/>
  <c r="C69" i="9"/>
  <c r="J68" i="9"/>
  <c r="H68" i="9"/>
  <c r="F68" i="9"/>
  <c r="C68" i="9"/>
  <c r="J67" i="9"/>
  <c r="H67" i="9"/>
  <c r="F67" i="9"/>
  <c r="C67" i="9"/>
  <c r="J66" i="9"/>
  <c r="H66" i="9"/>
  <c r="F66" i="9"/>
  <c r="C66" i="9"/>
  <c r="J65" i="9"/>
  <c r="H65" i="9"/>
  <c r="F65" i="9"/>
  <c r="C65" i="9"/>
  <c r="J64" i="9"/>
  <c r="H64" i="9"/>
  <c r="F64" i="9"/>
  <c r="C64" i="9"/>
  <c r="J63" i="9"/>
  <c r="H63" i="9"/>
  <c r="F63" i="9"/>
  <c r="C63" i="9"/>
  <c r="J62" i="9"/>
  <c r="H62" i="9"/>
  <c r="F62" i="9"/>
  <c r="C62" i="9"/>
  <c r="J61" i="9"/>
  <c r="H61" i="9"/>
  <c r="C61" i="9"/>
  <c r="J60" i="9"/>
  <c r="H60" i="9"/>
  <c r="C60" i="9"/>
  <c r="J59" i="9"/>
  <c r="H59" i="9"/>
  <c r="F59" i="9"/>
  <c r="C59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F59" i="3"/>
  <c r="J74" i="3"/>
  <c r="J73" i="3"/>
  <c r="J72" i="3"/>
  <c r="J71" i="3"/>
  <c r="J70" i="3"/>
  <c r="J69" i="3"/>
  <c r="H74" i="3"/>
  <c r="H73" i="3"/>
  <c r="H72" i="3"/>
  <c r="H71" i="3"/>
  <c r="H70" i="3"/>
  <c r="H69" i="3"/>
  <c r="F74" i="3"/>
  <c r="F73" i="3"/>
  <c r="F72" i="3"/>
  <c r="F71" i="3"/>
  <c r="F70" i="3"/>
  <c r="F69" i="3"/>
  <c r="C1" i="3"/>
  <c r="H141" i="3"/>
  <c r="J141" i="3"/>
  <c r="J140" i="3"/>
  <c r="J137" i="3"/>
  <c r="H138" i="3"/>
  <c r="H137" i="3"/>
  <c r="F138" i="3"/>
  <c r="F137" i="3"/>
  <c r="F136" i="3"/>
  <c r="J136" i="3"/>
  <c r="H136" i="3"/>
  <c r="J68" i="3"/>
  <c r="J67" i="3"/>
  <c r="J66" i="3"/>
  <c r="J65" i="3"/>
  <c r="J64" i="3"/>
  <c r="J63" i="3"/>
  <c r="J62" i="3"/>
  <c r="J61" i="3"/>
  <c r="J60" i="3"/>
  <c r="J59" i="3"/>
  <c r="H68" i="3"/>
  <c r="H67" i="3"/>
  <c r="H66" i="3"/>
  <c r="H65" i="3"/>
  <c r="H64" i="3"/>
  <c r="H63" i="3"/>
  <c r="H62" i="3"/>
  <c r="H61" i="3"/>
  <c r="H60" i="3"/>
  <c r="H59" i="3"/>
  <c r="F68" i="3"/>
  <c r="F67" i="3"/>
  <c r="F66" i="3"/>
  <c r="F65" i="3"/>
  <c r="F64" i="3"/>
  <c r="F63" i="3"/>
  <c r="F62" i="3"/>
  <c r="C142" i="3"/>
  <c r="C141" i="3"/>
  <c r="C140" i="3"/>
  <c r="C139" i="3"/>
  <c r="C138" i="3"/>
  <c r="C137" i="3"/>
  <c r="C74" i="3"/>
  <c r="C73" i="3"/>
  <c r="C72" i="3"/>
  <c r="C71" i="3"/>
  <c r="C70" i="3"/>
  <c r="C69" i="3"/>
  <c r="C41" i="3"/>
  <c r="C40" i="3"/>
  <c r="C39" i="3"/>
  <c r="C38" i="3"/>
  <c r="C37" i="3"/>
  <c r="C36" i="3"/>
  <c r="D74" i="28"/>
  <c r="C136" i="3"/>
  <c r="C135" i="3"/>
  <c r="C68" i="3"/>
  <c r="C67" i="3"/>
  <c r="C66" i="3"/>
  <c r="C65" i="3"/>
  <c r="C64" i="3"/>
  <c r="C63" i="3"/>
  <c r="C62" i="3"/>
  <c r="C61" i="3"/>
  <c r="C60" i="3"/>
  <c r="C59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R27" i="5" l="1"/>
  <c r="D137" i="27" s="1"/>
  <c r="AM5" i="1"/>
  <c r="G25" i="1"/>
  <c r="R25" i="5"/>
  <c r="D138" i="25" s="1"/>
  <c r="J21" i="5"/>
  <c r="D136" i="21" s="1"/>
  <c r="J22" i="5"/>
  <c r="D136" i="22" s="1"/>
  <c r="J23" i="5"/>
  <c r="D136" i="23" s="1"/>
  <c r="AB9" i="1"/>
  <c r="D31" i="3" s="1"/>
  <c r="F9" i="1"/>
  <c r="D9" i="3" s="1"/>
  <c r="H10" i="1"/>
  <c r="D11" i="9" s="1"/>
  <c r="K11" i="1"/>
  <c r="D14" i="10" s="1"/>
  <c r="M12" i="1"/>
  <c r="D16" i="11" s="1"/>
  <c r="G14" i="1"/>
  <c r="D10" i="13" s="1"/>
  <c r="P18" i="1"/>
  <c r="D19" i="17" s="1"/>
  <c r="O22" i="1"/>
  <c r="D18" i="21" s="1"/>
  <c r="Z9" i="1"/>
  <c r="D29" i="3" s="1"/>
  <c r="AC10" i="1"/>
  <c r="D32" i="9" s="1"/>
  <c r="G10" i="1"/>
  <c r="D10" i="9" s="1"/>
  <c r="I11" i="1"/>
  <c r="D12" i="10" s="1"/>
  <c r="F12" i="1"/>
  <c r="D9" i="11" s="1"/>
  <c r="F14" i="1"/>
  <c r="D9" i="13" s="1"/>
  <c r="L18" i="1"/>
  <c r="D15" i="17" s="1"/>
  <c r="U24" i="1"/>
  <c r="D24" i="23" s="1"/>
  <c r="O9" i="1"/>
  <c r="D18" i="3" s="1"/>
  <c r="R10" i="1"/>
  <c r="D21" i="9" s="1"/>
  <c r="AA11" i="1"/>
  <c r="D30" i="10" s="1"/>
  <c r="AB12" i="1"/>
  <c r="D31" i="11" s="1"/>
  <c r="V14" i="1"/>
  <c r="D25" i="13" s="1"/>
  <c r="P16" i="1"/>
  <c r="D19" i="15" s="1"/>
  <c r="V20" i="1"/>
  <c r="D25" i="19" s="1"/>
  <c r="AC28" i="1"/>
  <c r="D32" i="27" s="1"/>
  <c r="N9" i="1"/>
  <c r="D17" i="3" s="1"/>
  <c r="P10" i="1"/>
  <c r="D19" i="9" s="1"/>
  <c r="T11" i="1"/>
  <c r="D23" i="10" s="1"/>
  <c r="AA12" i="1"/>
  <c r="D30" i="11" s="1"/>
  <c r="R14" i="1"/>
  <c r="D21" i="13" s="1"/>
  <c r="G16" i="1"/>
  <c r="D10" i="15" s="1"/>
  <c r="R20" i="1"/>
  <c r="D21" i="19" s="1"/>
  <c r="R28" i="1"/>
  <c r="D21" i="27" s="1"/>
  <c r="AJ25" i="1"/>
  <c r="D39" i="24" s="1"/>
  <c r="AJ23" i="1"/>
  <c r="D39" i="22" s="1"/>
  <c r="AK20" i="1"/>
  <c r="D40" i="19" s="1"/>
  <c r="AI18" i="1"/>
  <c r="D38" i="17" s="1"/>
  <c r="AJ15" i="1"/>
  <c r="D39" i="14" s="1"/>
  <c r="AK12" i="1"/>
  <c r="D40" i="11" s="1"/>
  <c r="AI10" i="1"/>
  <c r="D38" i="9" s="1"/>
  <c r="D36" i="3"/>
  <c r="V9" i="1"/>
  <c r="D25" i="3" s="1"/>
  <c r="M9" i="1"/>
  <c r="D16" i="3" s="1"/>
  <c r="E9" i="1"/>
  <c r="D8" i="3" s="1"/>
  <c r="X10" i="1"/>
  <c r="D27" i="9" s="1"/>
  <c r="N10" i="1"/>
  <c r="D17" i="9" s="1"/>
  <c r="F10" i="1"/>
  <c r="D9" i="9" s="1"/>
  <c r="Z11" i="1"/>
  <c r="D29" i="10" s="1"/>
  <c r="O11" i="1"/>
  <c r="D18" i="10" s="1"/>
  <c r="G11" i="1"/>
  <c r="D10" i="10" s="1"/>
  <c r="X12" i="1"/>
  <c r="D27" i="11" s="1"/>
  <c r="L12" i="1"/>
  <c r="D15" i="11" s="1"/>
  <c r="AC14" i="1"/>
  <c r="D32" i="13" s="1"/>
  <c r="O14" i="1"/>
  <c r="D18" i="13" s="1"/>
  <c r="E14" i="1"/>
  <c r="D8" i="13" s="1"/>
  <c r="O16" i="1"/>
  <c r="D18" i="15" s="1"/>
  <c r="AA18" i="1"/>
  <c r="D30" i="17" s="1"/>
  <c r="H18" i="1"/>
  <c r="D11" i="17" s="1"/>
  <c r="Q20" i="1"/>
  <c r="D20" i="19" s="1"/>
  <c r="K22" i="1"/>
  <c r="D14" i="21" s="1"/>
  <c r="AB26" i="1"/>
  <c r="D31" i="25" s="1"/>
  <c r="F28" i="1"/>
  <c r="D9" i="27" s="1"/>
  <c r="AI27" i="1"/>
  <c r="D38" i="26" s="1"/>
  <c r="AI25" i="1"/>
  <c r="D38" i="24" s="1"/>
  <c r="AI23" i="1"/>
  <c r="D38" i="22" s="1"/>
  <c r="AJ20" i="1"/>
  <c r="D39" i="19" s="1"/>
  <c r="AK17" i="1"/>
  <c r="D40" i="16" s="1"/>
  <c r="AI15" i="1"/>
  <c r="D38" i="14" s="1"/>
  <c r="AJ12" i="1"/>
  <c r="D39" i="11" s="1"/>
  <c r="AK9" i="1"/>
  <c r="D40" i="3" s="1"/>
  <c r="AE9" i="1"/>
  <c r="D34" i="3" s="1"/>
  <c r="U9" i="1"/>
  <c r="D24" i="3" s="1"/>
  <c r="L9" i="1"/>
  <c r="D15" i="3" s="1"/>
  <c r="V10" i="1"/>
  <c r="D25" i="9" s="1"/>
  <c r="M10" i="1"/>
  <c r="D16" i="9" s="1"/>
  <c r="E10" i="1"/>
  <c r="D8" i="9" s="1"/>
  <c r="X11" i="1"/>
  <c r="D27" i="10" s="1"/>
  <c r="N11" i="1"/>
  <c r="D17" i="10" s="1"/>
  <c r="F11" i="1"/>
  <c r="D9" i="10" s="1"/>
  <c r="V12" i="1"/>
  <c r="D25" i="11" s="1"/>
  <c r="D13" i="11"/>
  <c r="AB14" i="1"/>
  <c r="D31" i="13" s="1"/>
  <c r="N14" i="1"/>
  <c r="D17" i="13" s="1"/>
  <c r="AE16" i="1"/>
  <c r="D34" i="15" s="1"/>
  <c r="L16" i="1"/>
  <c r="D15" i="15" s="1"/>
  <c r="V18" i="1"/>
  <c r="D25" i="17" s="1"/>
  <c r="E18" i="1"/>
  <c r="D8" i="17" s="1"/>
  <c r="N20" i="1"/>
  <c r="D17" i="19" s="1"/>
  <c r="G22" i="1"/>
  <c r="D10" i="21" s="1"/>
  <c r="Q26" i="1"/>
  <c r="D20" i="25" s="1"/>
  <c r="AD13" i="1"/>
  <c r="D33" i="12" s="1"/>
  <c r="AH27" i="1"/>
  <c r="D37" i="26" s="1"/>
  <c r="AH25" i="1"/>
  <c r="D37" i="24" s="1"/>
  <c r="AK22" i="1"/>
  <c r="D40" i="21" s="1"/>
  <c r="AI20" i="1"/>
  <c r="D38" i="19" s="1"/>
  <c r="AJ17" i="1"/>
  <c r="D39" i="16" s="1"/>
  <c r="AK14" i="1"/>
  <c r="D40" i="13" s="1"/>
  <c r="AI12" i="1"/>
  <c r="D38" i="11" s="1"/>
  <c r="AJ9" i="1"/>
  <c r="D39" i="3" s="1"/>
  <c r="AD9" i="1"/>
  <c r="D33" i="3" s="1"/>
  <c r="T9" i="1"/>
  <c r="D23" i="3" s="1"/>
  <c r="K9" i="1"/>
  <c r="D14" i="3" s="1"/>
  <c r="AE10" i="1"/>
  <c r="D34" i="9" s="1"/>
  <c r="U10" i="1"/>
  <c r="D24" i="9" s="1"/>
  <c r="L10" i="1"/>
  <c r="D15" i="9" s="1"/>
  <c r="V11" i="1"/>
  <c r="D25" i="10" s="1"/>
  <c r="M11" i="1"/>
  <c r="D16" i="10" s="1"/>
  <c r="E11" i="1"/>
  <c r="D8" i="10" s="1"/>
  <c r="U12" i="1"/>
  <c r="D24" i="11" s="1"/>
  <c r="I12" i="1"/>
  <c r="D12" i="11" s="1"/>
  <c r="Z14" i="1"/>
  <c r="D29" i="13" s="1"/>
  <c r="M14" i="1"/>
  <c r="D16" i="13" s="1"/>
  <c r="AD16" i="1"/>
  <c r="D33" i="15" s="1"/>
  <c r="K16" i="1"/>
  <c r="D14" i="15" s="1"/>
  <c r="U18" i="1"/>
  <c r="D24" i="17" s="1"/>
  <c r="D36" i="19"/>
  <c r="D13" i="19"/>
  <c r="AE24" i="1"/>
  <c r="D34" i="23" s="1"/>
  <c r="M26" i="1"/>
  <c r="D16" i="25" s="1"/>
  <c r="K13" i="1"/>
  <c r="D14" i="12" s="1"/>
  <c r="AK28" i="1"/>
  <c r="D40" i="27" s="1"/>
  <c r="AK26" i="1"/>
  <c r="D40" i="25" s="1"/>
  <c r="AK24" i="1"/>
  <c r="D40" i="23" s="1"/>
  <c r="AJ22" i="1"/>
  <c r="D39" i="21" s="1"/>
  <c r="AK19" i="1"/>
  <c r="D40" i="18" s="1"/>
  <c r="AI17" i="1"/>
  <c r="D38" i="16" s="1"/>
  <c r="AJ14" i="1"/>
  <c r="D39" i="13" s="1"/>
  <c r="AK11" i="1"/>
  <c r="D40" i="10" s="1"/>
  <c r="AI9" i="1"/>
  <c r="D38" i="3" s="1"/>
  <c r="AC9" i="1"/>
  <c r="D32" i="3" s="1"/>
  <c r="R9" i="1"/>
  <c r="D21" i="3" s="1"/>
  <c r="D13" i="3"/>
  <c r="AD10" i="1"/>
  <c r="D33" i="9" s="1"/>
  <c r="T10" i="1"/>
  <c r="D23" i="9" s="1"/>
  <c r="K10" i="1"/>
  <c r="D14" i="9" s="1"/>
  <c r="AE11" i="1"/>
  <c r="D34" i="10" s="1"/>
  <c r="U11" i="1"/>
  <c r="D24" i="10" s="1"/>
  <c r="L11" i="1"/>
  <c r="D15" i="10" s="1"/>
  <c r="R12" i="1"/>
  <c r="D21" i="11" s="1"/>
  <c r="H12" i="1"/>
  <c r="D11" i="11" s="1"/>
  <c r="X14" i="1"/>
  <c r="D27" i="13" s="1"/>
  <c r="K14" i="1"/>
  <c r="D14" i="13" s="1"/>
  <c r="AA16" i="1"/>
  <c r="D30" i="15" s="1"/>
  <c r="H16" i="1"/>
  <c r="D11" i="15" s="1"/>
  <c r="Q18" i="1"/>
  <c r="D20" i="17" s="1"/>
  <c r="AC20" i="1"/>
  <c r="D32" i="19" s="1"/>
  <c r="F20" i="1"/>
  <c r="D9" i="19" s="1"/>
  <c r="AA24" i="1"/>
  <c r="D30" i="23" s="1"/>
  <c r="I26" i="1"/>
  <c r="D12" i="25" s="1"/>
  <c r="G13" i="1"/>
  <c r="D10" i="12" s="1"/>
  <c r="U15" i="1"/>
  <c r="D24" i="14" s="1"/>
  <c r="AA9" i="1"/>
  <c r="D30" i="3" s="1"/>
  <c r="P9" i="1"/>
  <c r="D19" i="3" s="1"/>
  <c r="H9" i="1"/>
  <c r="D11" i="3" s="1"/>
  <c r="AB10" i="1"/>
  <c r="D31" i="9" s="1"/>
  <c r="Q10" i="1"/>
  <c r="D20" i="9" s="1"/>
  <c r="I10" i="1"/>
  <c r="D12" i="9" s="1"/>
  <c r="AC11" i="1"/>
  <c r="D32" i="10" s="1"/>
  <c r="R11" i="1"/>
  <c r="D21" i="10" s="1"/>
  <c r="D13" i="10"/>
  <c r="AC12" i="1"/>
  <c r="D32" i="11" s="1"/>
  <c r="P12" i="1"/>
  <c r="D19" i="11" s="1"/>
  <c r="E12" i="1"/>
  <c r="D8" i="11" s="1"/>
  <c r="T14" i="1"/>
  <c r="D23" i="13" s="1"/>
  <c r="I14" i="1"/>
  <c r="D12" i="13" s="1"/>
  <c r="U16" i="1"/>
  <c r="D24" i="15" s="1"/>
  <c r="D36" i="17"/>
  <c r="M18" i="1"/>
  <c r="D16" i="17" s="1"/>
  <c r="X20" i="1"/>
  <c r="D27" i="19" s="1"/>
  <c r="Z22" i="1"/>
  <c r="D29" i="21" s="1"/>
  <c r="P24" i="1"/>
  <c r="D19" i="23" s="1"/>
  <c r="X28" i="1"/>
  <c r="D27" i="27" s="1"/>
  <c r="AB17" i="1"/>
  <c r="D31" i="16" s="1"/>
  <c r="M17" i="1"/>
  <c r="D16" i="16" s="1"/>
  <c r="D37" i="27"/>
  <c r="D37" i="25"/>
  <c r="D37" i="23"/>
  <c r="D37" i="28"/>
  <c r="AZ29" i="1"/>
  <c r="D55" i="28" s="1"/>
  <c r="AV29" i="1"/>
  <c r="D51" i="28" s="1"/>
  <c r="AR29" i="1"/>
  <c r="D47" i="28" s="1"/>
  <c r="AN29" i="1"/>
  <c r="D43" i="28" s="1"/>
  <c r="AY28" i="1"/>
  <c r="D54" i="27" s="1"/>
  <c r="AU28" i="1"/>
  <c r="D50" i="27" s="1"/>
  <c r="AQ28" i="1"/>
  <c r="D46" i="27" s="1"/>
  <c r="AM28" i="1"/>
  <c r="D42" i="27" s="1"/>
  <c r="AX27" i="1"/>
  <c r="D53" i="26" s="1"/>
  <c r="AT27" i="1"/>
  <c r="D49" i="26" s="1"/>
  <c r="AP27" i="1"/>
  <c r="D45" i="26" s="1"/>
  <c r="AL27" i="1"/>
  <c r="D41" i="26" s="1"/>
  <c r="AW26" i="1"/>
  <c r="D52" i="25" s="1"/>
  <c r="AS26" i="1"/>
  <c r="D48" i="25" s="1"/>
  <c r="AO26" i="1"/>
  <c r="D44" i="25" s="1"/>
  <c r="AZ25" i="1"/>
  <c r="D55" i="24" s="1"/>
  <c r="AV25" i="1"/>
  <c r="D51" i="24" s="1"/>
  <c r="AR25" i="1"/>
  <c r="D47" i="24" s="1"/>
  <c r="AN25" i="1"/>
  <c r="D43" i="24" s="1"/>
  <c r="AY24" i="1"/>
  <c r="D54" i="23" s="1"/>
  <c r="AU24" i="1"/>
  <c r="D50" i="23" s="1"/>
  <c r="AQ24" i="1"/>
  <c r="D46" i="23" s="1"/>
  <c r="AM24" i="1"/>
  <c r="D42" i="23" s="1"/>
  <c r="AX23" i="1"/>
  <c r="D53" i="22" s="1"/>
  <c r="AT23" i="1"/>
  <c r="D49" i="22" s="1"/>
  <c r="AP23" i="1"/>
  <c r="D45" i="22" s="1"/>
  <c r="AL23" i="1"/>
  <c r="D41" i="22" s="1"/>
  <c r="AW22" i="1"/>
  <c r="D52" i="21" s="1"/>
  <c r="AS22" i="1"/>
  <c r="D48" i="21" s="1"/>
  <c r="AO22" i="1"/>
  <c r="D44" i="21" s="1"/>
  <c r="AZ21" i="1"/>
  <c r="D55" i="20" s="1"/>
  <c r="AV21" i="1"/>
  <c r="D51" i="20" s="1"/>
  <c r="AR21" i="1"/>
  <c r="D47" i="20" s="1"/>
  <c r="AN21" i="1"/>
  <c r="D43" i="20" s="1"/>
  <c r="AY20" i="1"/>
  <c r="D54" i="19" s="1"/>
  <c r="AU20" i="1"/>
  <c r="D50" i="19" s="1"/>
  <c r="AQ20" i="1"/>
  <c r="D46" i="19" s="1"/>
  <c r="AM20" i="1"/>
  <c r="D42" i="19" s="1"/>
  <c r="AX19" i="1"/>
  <c r="D53" i="18" s="1"/>
  <c r="AT19" i="1"/>
  <c r="D49" i="18" s="1"/>
  <c r="AP19" i="1"/>
  <c r="D45" i="18" s="1"/>
  <c r="AL19" i="1"/>
  <c r="D41" i="18" s="1"/>
  <c r="AW18" i="1"/>
  <c r="D52" i="17" s="1"/>
  <c r="AS18" i="1"/>
  <c r="D48" i="17" s="1"/>
  <c r="AO18" i="1"/>
  <c r="D44" i="17" s="1"/>
  <c r="AZ17" i="1"/>
  <c r="D55" i="16" s="1"/>
  <c r="AV17" i="1"/>
  <c r="D51" i="16" s="1"/>
  <c r="AR17" i="1"/>
  <c r="D47" i="16" s="1"/>
  <c r="AN17" i="1"/>
  <c r="D43" i="16" s="1"/>
  <c r="AY16" i="1"/>
  <c r="D54" i="15" s="1"/>
  <c r="AU16" i="1"/>
  <c r="D50" i="15" s="1"/>
  <c r="AQ16" i="1"/>
  <c r="D46" i="15" s="1"/>
  <c r="AM16" i="1"/>
  <c r="D42" i="15" s="1"/>
  <c r="AX15" i="1"/>
  <c r="D53" i="14" s="1"/>
  <c r="AT15" i="1"/>
  <c r="D49" i="14" s="1"/>
  <c r="AP15" i="1"/>
  <c r="D45" i="14" s="1"/>
  <c r="AL15" i="1"/>
  <c r="D41" i="14" s="1"/>
  <c r="AW14" i="1"/>
  <c r="D52" i="13" s="1"/>
  <c r="AS14" i="1"/>
  <c r="D48" i="13" s="1"/>
  <c r="AO14" i="1"/>
  <c r="D44" i="13" s="1"/>
  <c r="AZ13" i="1"/>
  <c r="D55" i="12" s="1"/>
  <c r="AV13" i="1"/>
  <c r="D51" i="12" s="1"/>
  <c r="AR13" i="1"/>
  <c r="D47" i="12" s="1"/>
  <c r="AN13" i="1"/>
  <c r="D43" i="12" s="1"/>
  <c r="AY12" i="1"/>
  <c r="D54" i="11" s="1"/>
  <c r="AU12" i="1"/>
  <c r="D50" i="11" s="1"/>
  <c r="AQ12" i="1"/>
  <c r="D46" i="11" s="1"/>
  <c r="AM12" i="1"/>
  <c r="D42" i="11" s="1"/>
  <c r="AX11" i="1"/>
  <c r="D53" i="10" s="1"/>
  <c r="AT11" i="1"/>
  <c r="D49" i="10" s="1"/>
  <c r="AP11" i="1"/>
  <c r="D45" i="10" s="1"/>
  <c r="AL11" i="1"/>
  <c r="D41" i="10" s="1"/>
  <c r="AW10" i="1"/>
  <c r="D52" i="9" s="1"/>
  <c r="AS10" i="1"/>
  <c r="D48" i="9" s="1"/>
  <c r="AO10" i="1"/>
  <c r="D44" i="9" s="1"/>
  <c r="AZ9" i="1"/>
  <c r="D55" i="3" s="1"/>
  <c r="AV9" i="1"/>
  <c r="D51" i="3" s="1"/>
  <c r="AR9" i="1"/>
  <c r="D47" i="3" s="1"/>
  <c r="AN9" i="1"/>
  <c r="D43" i="3" s="1"/>
  <c r="AY5" i="1"/>
  <c r="AU5" i="1"/>
  <c r="AQ5" i="1"/>
  <c r="AO29" i="1"/>
  <c r="D44" i="28" s="1"/>
  <c r="AZ28" i="1"/>
  <c r="D55" i="27" s="1"/>
  <c r="AY29" i="1"/>
  <c r="D54" i="28" s="1"/>
  <c r="AU29" i="1"/>
  <c r="D50" i="28" s="1"/>
  <c r="AQ29" i="1"/>
  <c r="D46" i="28" s="1"/>
  <c r="AM29" i="1"/>
  <c r="D42" i="28" s="1"/>
  <c r="AX28" i="1"/>
  <c r="D53" i="27" s="1"/>
  <c r="AT28" i="1"/>
  <c r="D49" i="27" s="1"/>
  <c r="AP28" i="1"/>
  <c r="D45" i="27" s="1"/>
  <c r="AL28" i="1"/>
  <c r="D41" i="27" s="1"/>
  <c r="AW27" i="1"/>
  <c r="D52" i="26" s="1"/>
  <c r="AS27" i="1"/>
  <c r="D48" i="26" s="1"/>
  <c r="AO27" i="1"/>
  <c r="D44" i="26" s="1"/>
  <c r="AZ26" i="1"/>
  <c r="D55" i="25" s="1"/>
  <c r="AV26" i="1"/>
  <c r="D51" i="25" s="1"/>
  <c r="AR26" i="1"/>
  <c r="D47" i="25" s="1"/>
  <c r="AN26" i="1"/>
  <c r="D43" i="25" s="1"/>
  <c r="AY25" i="1"/>
  <c r="D54" i="24" s="1"/>
  <c r="AU25" i="1"/>
  <c r="D50" i="24" s="1"/>
  <c r="AQ25" i="1"/>
  <c r="D46" i="24" s="1"/>
  <c r="AM25" i="1"/>
  <c r="D42" i="24" s="1"/>
  <c r="AX24" i="1"/>
  <c r="D53" i="23" s="1"/>
  <c r="AT24" i="1"/>
  <c r="D49" i="23" s="1"/>
  <c r="AP24" i="1"/>
  <c r="D45" i="23" s="1"/>
  <c r="AL24" i="1"/>
  <c r="D41" i="23" s="1"/>
  <c r="AW23" i="1"/>
  <c r="D52" i="22" s="1"/>
  <c r="AS23" i="1"/>
  <c r="D48" i="22" s="1"/>
  <c r="AO23" i="1"/>
  <c r="D44" i="22" s="1"/>
  <c r="AZ22" i="1"/>
  <c r="D55" i="21" s="1"/>
  <c r="AV22" i="1"/>
  <c r="D51" i="21" s="1"/>
  <c r="AR22" i="1"/>
  <c r="D47" i="21" s="1"/>
  <c r="AN22" i="1"/>
  <c r="D43" i="21" s="1"/>
  <c r="AY21" i="1"/>
  <c r="D54" i="20" s="1"/>
  <c r="AU21" i="1"/>
  <c r="D50" i="20" s="1"/>
  <c r="AQ21" i="1"/>
  <c r="D46" i="20" s="1"/>
  <c r="AM21" i="1"/>
  <c r="D42" i="20" s="1"/>
  <c r="AX20" i="1"/>
  <c r="D53" i="19" s="1"/>
  <c r="AT20" i="1"/>
  <c r="D49" i="19" s="1"/>
  <c r="AP20" i="1"/>
  <c r="D45" i="19" s="1"/>
  <c r="AL20" i="1"/>
  <c r="D41" i="19" s="1"/>
  <c r="AW19" i="1"/>
  <c r="D52" i="18" s="1"/>
  <c r="AS19" i="1"/>
  <c r="D48" i="18" s="1"/>
  <c r="AO19" i="1"/>
  <c r="D44" i="18" s="1"/>
  <c r="AZ18" i="1"/>
  <c r="D55" i="17" s="1"/>
  <c r="AV18" i="1"/>
  <c r="D51" i="17" s="1"/>
  <c r="AR18" i="1"/>
  <c r="D47" i="17" s="1"/>
  <c r="AN18" i="1"/>
  <c r="D43" i="17" s="1"/>
  <c r="AY17" i="1"/>
  <c r="D54" i="16" s="1"/>
  <c r="AU17" i="1"/>
  <c r="D50" i="16" s="1"/>
  <c r="AQ17" i="1"/>
  <c r="D46" i="16" s="1"/>
  <c r="AM17" i="1"/>
  <c r="D42" i="16" s="1"/>
  <c r="AX16" i="1"/>
  <c r="D53" i="15" s="1"/>
  <c r="AT16" i="1"/>
  <c r="D49" i="15" s="1"/>
  <c r="AP16" i="1"/>
  <c r="D45" i="15" s="1"/>
  <c r="AL16" i="1"/>
  <c r="D41" i="15" s="1"/>
  <c r="AW15" i="1"/>
  <c r="D52" i="14" s="1"/>
  <c r="AS15" i="1"/>
  <c r="D48" i="14" s="1"/>
  <c r="AO15" i="1"/>
  <c r="D44" i="14" s="1"/>
  <c r="AZ14" i="1"/>
  <c r="D55" i="13" s="1"/>
  <c r="AV14" i="1"/>
  <c r="D51" i="13" s="1"/>
  <c r="AR14" i="1"/>
  <c r="D47" i="13" s="1"/>
  <c r="AN14" i="1"/>
  <c r="D43" i="13" s="1"/>
  <c r="AY13" i="1"/>
  <c r="D54" i="12" s="1"/>
  <c r="AU13" i="1"/>
  <c r="D50" i="12" s="1"/>
  <c r="AQ13" i="1"/>
  <c r="D46" i="12" s="1"/>
  <c r="AM13" i="1"/>
  <c r="D42" i="12" s="1"/>
  <c r="AX12" i="1"/>
  <c r="D53" i="11" s="1"/>
  <c r="AT12" i="1"/>
  <c r="D49" i="11" s="1"/>
  <c r="AP12" i="1"/>
  <c r="D45" i="11" s="1"/>
  <c r="AL12" i="1"/>
  <c r="D41" i="11" s="1"/>
  <c r="AW11" i="1"/>
  <c r="D52" i="10" s="1"/>
  <c r="AS11" i="1"/>
  <c r="D48" i="10" s="1"/>
  <c r="AO11" i="1"/>
  <c r="D44" i="10" s="1"/>
  <c r="AZ10" i="1"/>
  <c r="D55" i="9" s="1"/>
  <c r="AV10" i="1"/>
  <c r="D51" i="9" s="1"/>
  <c r="AR10" i="1"/>
  <c r="D47" i="9" s="1"/>
  <c r="AN10" i="1"/>
  <c r="D43" i="9" s="1"/>
  <c r="AY9" i="1"/>
  <c r="D54" i="3" s="1"/>
  <c r="AU9" i="1"/>
  <c r="D50" i="3" s="1"/>
  <c r="AQ9" i="1"/>
  <c r="D46" i="3" s="1"/>
  <c r="AM9" i="1"/>
  <c r="D42" i="3" s="1"/>
  <c r="AX5" i="1"/>
  <c r="AT5" i="1"/>
  <c r="AP5" i="1"/>
  <c r="AL5" i="1"/>
  <c r="AX29" i="1"/>
  <c r="D53" i="28" s="1"/>
  <c r="AT29" i="1"/>
  <c r="D49" i="28" s="1"/>
  <c r="AP29" i="1"/>
  <c r="D45" i="28" s="1"/>
  <c r="AL29" i="1"/>
  <c r="D41" i="28" s="1"/>
  <c r="AW28" i="1"/>
  <c r="D52" i="27" s="1"/>
  <c r="AS28" i="1"/>
  <c r="D48" i="27" s="1"/>
  <c r="AO28" i="1"/>
  <c r="D44" i="27" s="1"/>
  <c r="AZ27" i="1"/>
  <c r="D55" i="26" s="1"/>
  <c r="AV27" i="1"/>
  <c r="D51" i="26" s="1"/>
  <c r="AR27" i="1"/>
  <c r="D47" i="26" s="1"/>
  <c r="AN27" i="1"/>
  <c r="D43" i="26" s="1"/>
  <c r="AY26" i="1"/>
  <c r="D54" i="25" s="1"/>
  <c r="AU26" i="1"/>
  <c r="D50" i="25" s="1"/>
  <c r="AQ26" i="1"/>
  <c r="D46" i="25" s="1"/>
  <c r="AM26" i="1"/>
  <c r="D42" i="25" s="1"/>
  <c r="AX25" i="1"/>
  <c r="D53" i="24" s="1"/>
  <c r="AT25" i="1"/>
  <c r="D49" i="24" s="1"/>
  <c r="AP25" i="1"/>
  <c r="D45" i="24" s="1"/>
  <c r="AL25" i="1"/>
  <c r="D41" i="24" s="1"/>
  <c r="AW24" i="1"/>
  <c r="D52" i="23" s="1"/>
  <c r="AS24" i="1"/>
  <c r="D48" i="23" s="1"/>
  <c r="AO24" i="1"/>
  <c r="D44" i="23" s="1"/>
  <c r="AZ23" i="1"/>
  <c r="D55" i="22" s="1"/>
  <c r="AV23" i="1"/>
  <c r="D51" i="22" s="1"/>
  <c r="AR23" i="1"/>
  <c r="D47" i="22" s="1"/>
  <c r="AN23" i="1"/>
  <c r="D43" i="22" s="1"/>
  <c r="AY22" i="1"/>
  <c r="D54" i="21" s="1"/>
  <c r="AU22" i="1"/>
  <c r="D50" i="21" s="1"/>
  <c r="AQ22" i="1"/>
  <c r="D46" i="21" s="1"/>
  <c r="AM22" i="1"/>
  <c r="D42" i="21" s="1"/>
  <c r="AX21" i="1"/>
  <c r="D53" i="20" s="1"/>
  <c r="AT21" i="1"/>
  <c r="D49" i="20" s="1"/>
  <c r="AP21" i="1"/>
  <c r="D45" i="20" s="1"/>
  <c r="AL21" i="1"/>
  <c r="D41" i="20" s="1"/>
  <c r="AW20" i="1"/>
  <c r="D52" i="19" s="1"/>
  <c r="AS20" i="1"/>
  <c r="D48" i="19" s="1"/>
  <c r="AO20" i="1"/>
  <c r="D44" i="19" s="1"/>
  <c r="AZ19" i="1"/>
  <c r="D55" i="18" s="1"/>
  <c r="AV19" i="1"/>
  <c r="D51" i="18" s="1"/>
  <c r="AR19" i="1"/>
  <c r="D47" i="18" s="1"/>
  <c r="AN19" i="1"/>
  <c r="D43" i="18" s="1"/>
  <c r="AY18" i="1"/>
  <c r="D54" i="17" s="1"/>
  <c r="AU18" i="1"/>
  <c r="D50" i="17" s="1"/>
  <c r="AQ18" i="1"/>
  <c r="D46" i="17" s="1"/>
  <c r="AM18" i="1"/>
  <c r="D42" i="17" s="1"/>
  <c r="AX17" i="1"/>
  <c r="D53" i="16" s="1"/>
  <c r="AT17" i="1"/>
  <c r="D49" i="16" s="1"/>
  <c r="AP17" i="1"/>
  <c r="D45" i="16" s="1"/>
  <c r="AL17" i="1"/>
  <c r="D41" i="16" s="1"/>
  <c r="AW16" i="1"/>
  <c r="D52" i="15" s="1"/>
  <c r="AS16" i="1"/>
  <c r="D48" i="15" s="1"/>
  <c r="AO16" i="1"/>
  <c r="D44" i="15" s="1"/>
  <c r="AZ15" i="1"/>
  <c r="D55" i="14" s="1"/>
  <c r="AV15" i="1"/>
  <c r="D51" i="14" s="1"/>
  <c r="AR15" i="1"/>
  <c r="D47" i="14" s="1"/>
  <c r="AN15" i="1"/>
  <c r="D43" i="14" s="1"/>
  <c r="AY14" i="1"/>
  <c r="D54" i="13" s="1"/>
  <c r="AU14" i="1"/>
  <c r="D50" i="13" s="1"/>
  <c r="AQ14" i="1"/>
  <c r="D46" i="13" s="1"/>
  <c r="AM14" i="1"/>
  <c r="D42" i="13" s="1"/>
  <c r="AX13" i="1"/>
  <c r="D53" i="12" s="1"/>
  <c r="AT13" i="1"/>
  <c r="D49" i="12" s="1"/>
  <c r="AP13" i="1"/>
  <c r="D45" i="12" s="1"/>
  <c r="AL13" i="1"/>
  <c r="D41" i="12" s="1"/>
  <c r="AW12" i="1"/>
  <c r="D52" i="11" s="1"/>
  <c r="AS12" i="1"/>
  <c r="D48" i="11" s="1"/>
  <c r="AO12" i="1"/>
  <c r="D44" i="11" s="1"/>
  <c r="AZ11" i="1"/>
  <c r="D55" i="10" s="1"/>
  <c r="AV11" i="1"/>
  <c r="D51" i="10" s="1"/>
  <c r="AR11" i="1"/>
  <c r="D47" i="10" s="1"/>
  <c r="AN11" i="1"/>
  <c r="D43" i="10" s="1"/>
  <c r="AY10" i="1"/>
  <c r="D54" i="9" s="1"/>
  <c r="AU10" i="1"/>
  <c r="D50" i="9" s="1"/>
  <c r="AQ10" i="1"/>
  <c r="D46" i="9" s="1"/>
  <c r="AM10" i="1"/>
  <c r="D42" i="9" s="1"/>
  <c r="AX9" i="1"/>
  <c r="D53" i="3" s="1"/>
  <c r="AT9" i="1"/>
  <c r="D49" i="3" s="1"/>
  <c r="AP9" i="1"/>
  <c r="D45" i="3" s="1"/>
  <c r="AL9" i="1"/>
  <c r="D41" i="3" s="1"/>
  <c r="AW5" i="1"/>
  <c r="AS5" i="1"/>
  <c r="AO5" i="1"/>
  <c r="AW29" i="1"/>
  <c r="D52" i="28" s="1"/>
  <c r="AV28" i="1"/>
  <c r="D51" i="27" s="1"/>
  <c r="AS29" i="1"/>
  <c r="D48" i="28" s="1"/>
  <c r="AU27" i="1"/>
  <c r="D50" i="26" s="1"/>
  <c r="AT26" i="1"/>
  <c r="D49" i="25" s="1"/>
  <c r="AS25" i="1"/>
  <c r="D48" i="24" s="1"/>
  <c r="AR24" i="1"/>
  <c r="D47" i="23" s="1"/>
  <c r="AQ23" i="1"/>
  <c r="D46" i="22" s="1"/>
  <c r="AP22" i="1"/>
  <c r="D45" i="21" s="1"/>
  <c r="AO21" i="1"/>
  <c r="D44" i="20" s="1"/>
  <c r="AN20" i="1"/>
  <c r="D43" i="19" s="1"/>
  <c r="AM19" i="1"/>
  <c r="D42" i="18" s="1"/>
  <c r="AL18" i="1"/>
  <c r="D41" i="17" s="1"/>
  <c r="AZ16" i="1"/>
  <c r="D55" i="15" s="1"/>
  <c r="AY15" i="1"/>
  <c r="D54" i="14" s="1"/>
  <c r="AX14" i="1"/>
  <c r="D53" i="13" s="1"/>
  <c r="AW13" i="1"/>
  <c r="D52" i="12" s="1"/>
  <c r="AV12" i="1"/>
  <c r="D51" i="11" s="1"/>
  <c r="AU11" i="1"/>
  <c r="D50" i="10" s="1"/>
  <c r="AT10" i="1"/>
  <c r="D49" i="9" s="1"/>
  <c r="AS9" i="1"/>
  <c r="D48" i="3" s="1"/>
  <c r="AR5" i="1"/>
  <c r="AZ20" i="1"/>
  <c r="D55" i="19" s="1"/>
  <c r="AX18" i="1"/>
  <c r="D53" i="17" s="1"/>
  <c r="AW17" i="1"/>
  <c r="D52" i="16" s="1"/>
  <c r="AU15" i="1"/>
  <c r="D50" i="14" s="1"/>
  <c r="AT14" i="1"/>
  <c r="D49" i="13" s="1"/>
  <c r="AR12" i="1"/>
  <c r="D47" i="11" s="1"/>
  <c r="AQ11" i="1"/>
  <c r="D46" i="10" s="1"/>
  <c r="AO9" i="1"/>
  <c r="D44" i="3" s="1"/>
  <c r="AN5" i="1"/>
  <c r="AX26" i="1"/>
  <c r="D53" i="25" s="1"/>
  <c r="AU23" i="1"/>
  <c r="D50" i="22" s="1"/>
  <c r="AR20" i="1"/>
  <c r="D47" i="19" s="1"/>
  <c r="AP18" i="1"/>
  <c r="D45" i="17" s="1"/>
  <c r="AM15" i="1"/>
  <c r="D42" i="14" s="1"/>
  <c r="AZ12" i="1"/>
  <c r="D55" i="11" s="1"/>
  <c r="AW9" i="1"/>
  <c r="D52" i="3" s="1"/>
  <c r="AR28" i="1"/>
  <c r="D47" i="27" s="1"/>
  <c r="AQ27" i="1"/>
  <c r="D46" i="26" s="1"/>
  <c r="AP26" i="1"/>
  <c r="D45" i="25" s="1"/>
  <c r="AO25" i="1"/>
  <c r="D44" i="24" s="1"/>
  <c r="AN24" i="1"/>
  <c r="D43" i="23" s="1"/>
  <c r="AM23" i="1"/>
  <c r="D42" i="22" s="1"/>
  <c r="AL22" i="1"/>
  <c r="D41" i="21" s="1"/>
  <c r="AY19" i="1"/>
  <c r="D54" i="18" s="1"/>
  <c r="AV16" i="1"/>
  <c r="D51" i="15" s="1"/>
  <c r="AS13" i="1"/>
  <c r="D48" i="12" s="1"/>
  <c r="AP10" i="1"/>
  <c r="D45" i="9" s="1"/>
  <c r="AT22" i="1"/>
  <c r="D49" i="21" s="1"/>
  <c r="AO17" i="1"/>
  <c r="D44" i="16" s="1"/>
  <c r="AX10" i="1"/>
  <c r="D53" i="9" s="1"/>
  <c r="AN28" i="1"/>
  <c r="D43" i="27" s="1"/>
  <c r="AM27" i="1"/>
  <c r="D42" i="26" s="1"/>
  <c r="AL26" i="1"/>
  <c r="D41" i="25" s="1"/>
  <c r="AZ24" i="1"/>
  <c r="D55" i="23" s="1"/>
  <c r="AY23" i="1"/>
  <c r="D54" i="22" s="1"/>
  <c r="AX22" i="1"/>
  <c r="D53" i="21" s="1"/>
  <c r="AW21" i="1"/>
  <c r="D52" i="20" s="1"/>
  <c r="AV20" i="1"/>
  <c r="D51" i="19" s="1"/>
  <c r="AU19" i="1"/>
  <c r="D50" i="18" s="1"/>
  <c r="AT18" i="1"/>
  <c r="D49" i="17" s="1"/>
  <c r="AS17" i="1"/>
  <c r="D48" i="16" s="1"/>
  <c r="AR16" i="1"/>
  <c r="D47" i="15" s="1"/>
  <c r="AQ15" i="1"/>
  <c r="D46" i="14" s="1"/>
  <c r="AP14" i="1"/>
  <c r="D45" i="13" s="1"/>
  <c r="AO13" i="1"/>
  <c r="D44" i="12" s="1"/>
  <c r="AN12" i="1"/>
  <c r="D43" i="11" s="1"/>
  <c r="AM11" i="1"/>
  <c r="D42" i="10" s="1"/>
  <c r="AL10" i="1"/>
  <c r="D41" i="9" s="1"/>
  <c r="AZ5" i="1"/>
  <c r="AY27" i="1"/>
  <c r="D54" i="26" s="1"/>
  <c r="AW25" i="1"/>
  <c r="D52" i="24" s="1"/>
  <c r="AV24" i="1"/>
  <c r="D51" i="23" s="1"/>
  <c r="AS21" i="1"/>
  <c r="D48" i="20" s="1"/>
  <c r="AQ19" i="1"/>
  <c r="D46" i="18" s="1"/>
  <c r="AN16" i="1"/>
  <c r="D43" i="15" s="1"/>
  <c r="AL14" i="1"/>
  <c r="D41" i="13" s="1"/>
  <c r="AY11" i="1"/>
  <c r="D54" i="10" s="1"/>
  <c r="AV5" i="1"/>
  <c r="Y9" i="1"/>
  <c r="D28" i="3" s="1"/>
  <c r="Y13" i="1"/>
  <c r="D28" i="12" s="1"/>
  <c r="Y17" i="1"/>
  <c r="D28" i="16" s="1"/>
  <c r="Y21" i="1"/>
  <c r="D28" i="20" s="1"/>
  <c r="Y25" i="1"/>
  <c r="D28" i="24" s="1"/>
  <c r="Y29" i="1"/>
  <c r="D28" i="28" s="1"/>
  <c r="Y10" i="1"/>
  <c r="D28" i="9" s="1"/>
  <c r="Y14" i="1"/>
  <c r="D28" i="13" s="1"/>
  <c r="Y18" i="1"/>
  <c r="D28" i="17" s="1"/>
  <c r="Y22" i="1"/>
  <c r="D28" i="21" s="1"/>
  <c r="Y26" i="1"/>
  <c r="D28" i="25" s="1"/>
  <c r="Y11" i="1"/>
  <c r="D28" i="10" s="1"/>
  <c r="Y15" i="1"/>
  <c r="D28" i="14" s="1"/>
  <c r="Y19" i="1"/>
  <c r="D28" i="18" s="1"/>
  <c r="Y23" i="1"/>
  <c r="D28" i="22" s="1"/>
  <c r="Y12" i="1"/>
  <c r="D28" i="11" s="1"/>
  <c r="Y20" i="1"/>
  <c r="D28" i="19" s="1"/>
  <c r="Y28" i="1"/>
  <c r="D28" i="27" s="1"/>
  <c r="Y5" i="1"/>
  <c r="Y27" i="1"/>
  <c r="D28" i="26" s="1"/>
  <c r="Y16" i="1"/>
  <c r="D28" i="15" s="1"/>
  <c r="Y24" i="1"/>
  <c r="D28" i="23" s="1"/>
  <c r="N25" i="1"/>
  <c r="D17" i="24" s="1"/>
  <c r="U4" i="4"/>
  <c r="Q4" i="4"/>
  <c r="M4" i="4"/>
  <c r="I4" i="4"/>
  <c r="V4" i="4"/>
  <c r="J4" i="4"/>
  <c r="T4" i="4"/>
  <c r="P4" i="4"/>
  <c r="L4" i="4"/>
  <c r="R4" i="4"/>
  <c r="W4" i="4"/>
  <c r="S4" i="4"/>
  <c r="O4" i="4"/>
  <c r="K4" i="4"/>
  <c r="N4" i="4"/>
  <c r="D135" i="22"/>
  <c r="B10" i="5"/>
  <c r="D135" i="25"/>
  <c r="B21" i="5"/>
  <c r="D135" i="21"/>
  <c r="B9" i="5"/>
  <c r="D135" i="24"/>
  <c r="B20" i="5"/>
  <c r="B16" i="5"/>
  <c r="D134" i="27"/>
  <c r="D135" i="23"/>
  <c r="B19" i="5"/>
  <c r="B11" i="5"/>
  <c r="L24" i="1"/>
  <c r="D15" i="23" s="1"/>
  <c r="V26" i="1"/>
  <c r="D25" i="25" s="1"/>
  <c r="E26" i="1"/>
  <c r="D8" i="25" s="1"/>
  <c r="N28" i="1"/>
  <c r="D17" i="27" s="1"/>
  <c r="Z13" i="1"/>
  <c r="D29" i="12" s="1"/>
  <c r="P15" i="1"/>
  <c r="D19" i="14" s="1"/>
  <c r="I17" i="1"/>
  <c r="D12" i="16" s="1"/>
  <c r="T19" i="1"/>
  <c r="D23" i="18" s="1"/>
  <c r="AE21" i="1"/>
  <c r="D34" i="20" s="1"/>
  <c r="G19" i="1"/>
  <c r="D10" i="18" s="1"/>
  <c r="O13" i="1"/>
  <c r="D18" i="12" s="1"/>
  <c r="AA15" i="1"/>
  <c r="D30" i="14" s="1"/>
  <c r="H15" i="1"/>
  <c r="D11" i="14" s="1"/>
  <c r="Q17" i="1"/>
  <c r="D20" i="16" s="1"/>
  <c r="AC19" i="1"/>
  <c r="D32" i="18" s="1"/>
  <c r="K19" i="1"/>
  <c r="D14" i="18" s="1"/>
  <c r="V21" i="1"/>
  <c r="D25" i="20" s="1"/>
  <c r="T13" i="1"/>
  <c r="D23" i="12" s="1"/>
  <c r="AE15" i="1"/>
  <c r="D34" i="14" s="1"/>
  <c r="L15" i="1"/>
  <c r="D15" i="14" s="1"/>
  <c r="V17" i="1"/>
  <c r="D25" i="16" s="1"/>
  <c r="E17" i="1"/>
  <c r="D8" i="16" s="1"/>
  <c r="O19" i="1"/>
  <c r="D18" i="18" s="1"/>
  <c r="AA21" i="1"/>
  <c r="D30" i="20" s="1"/>
  <c r="Q21" i="1"/>
  <c r="D20" i="20" s="1"/>
  <c r="AC23" i="1"/>
  <c r="D32" i="22" s="1"/>
  <c r="X23" i="1"/>
  <c r="D27" i="22" s="1"/>
  <c r="F23" i="1"/>
  <c r="D9" i="22" s="1"/>
  <c r="M21" i="1"/>
  <c r="D16" i="20" s="1"/>
  <c r="D135" i="27"/>
  <c r="V18" i="5"/>
  <c r="V14" i="5"/>
  <c r="B14" i="5" s="1"/>
  <c r="N12" i="5"/>
  <c r="F4" i="5"/>
  <c r="N15" i="5"/>
  <c r="N25" i="5"/>
  <c r="D137" i="25" s="1"/>
  <c r="D136" i="24"/>
  <c r="V23" i="5"/>
  <c r="V15" i="5"/>
  <c r="B26" i="5"/>
  <c r="D136" i="25"/>
  <c r="V24" i="5"/>
  <c r="N18" i="5"/>
  <c r="B17" i="5"/>
  <c r="B13" i="5"/>
  <c r="V12" i="5"/>
  <c r="N28" i="5"/>
  <c r="AF27" i="1"/>
  <c r="D35" i="26" s="1"/>
  <c r="H4" i="4"/>
  <c r="F4" i="4"/>
  <c r="E4" i="4"/>
  <c r="G4" i="4"/>
  <c r="AH4" i="5"/>
  <c r="Z4" i="5"/>
  <c r="AF3" i="5"/>
  <c r="AG27" i="5" s="1"/>
  <c r="D13" i="22"/>
  <c r="I21" i="1"/>
  <c r="D12" i="20" s="1"/>
  <c r="R23" i="1"/>
  <c r="D21" i="22" s="1"/>
  <c r="AD25" i="1"/>
  <c r="D33" i="24" s="1"/>
  <c r="E21" i="1"/>
  <c r="D8" i="20" s="1"/>
  <c r="N23" i="1"/>
  <c r="D17" i="22" s="1"/>
  <c r="V25" i="1"/>
  <c r="D25" i="24" s="1"/>
  <c r="T3" i="5"/>
  <c r="U8" i="5" s="1"/>
  <c r="D139" i="3" s="1"/>
  <c r="P3" i="5"/>
  <c r="Q25" i="5" s="1"/>
  <c r="L3" i="5"/>
  <c r="M12" i="5" s="1"/>
  <c r="H3" i="5"/>
  <c r="I28" i="5" s="1"/>
  <c r="M20" i="1"/>
  <c r="D16" i="19" s="1"/>
  <c r="I20" i="1"/>
  <c r="D12" i="19" s="1"/>
  <c r="E20" i="1"/>
  <c r="D8" i="19" s="1"/>
  <c r="AC22" i="1"/>
  <c r="D32" i="21" s="1"/>
  <c r="X22" i="1"/>
  <c r="D27" i="21" s="1"/>
  <c r="R22" i="1"/>
  <c r="D21" i="21" s="1"/>
  <c r="N22" i="1"/>
  <c r="D17" i="21" s="1"/>
  <c r="D13" i="21"/>
  <c r="F22" i="1"/>
  <c r="D9" i="21" s="1"/>
  <c r="AD24" i="1"/>
  <c r="D33" i="23" s="1"/>
  <c r="Z24" i="1"/>
  <c r="D29" i="23" s="1"/>
  <c r="T24" i="1"/>
  <c r="D23" i="23" s="1"/>
  <c r="O24" i="1"/>
  <c r="D18" i="23" s="1"/>
  <c r="K24" i="1"/>
  <c r="D14" i="23" s="1"/>
  <c r="G24" i="1"/>
  <c r="D10" i="23" s="1"/>
  <c r="AE26" i="1"/>
  <c r="D34" i="25" s="1"/>
  <c r="AA26" i="1"/>
  <c r="D30" i="25" s="1"/>
  <c r="U26" i="1"/>
  <c r="D24" i="25" s="1"/>
  <c r="P26" i="1"/>
  <c r="D19" i="25" s="1"/>
  <c r="L26" i="1"/>
  <c r="D15" i="25" s="1"/>
  <c r="H26" i="1"/>
  <c r="D11" i="25" s="1"/>
  <c r="AB28" i="1"/>
  <c r="D31" i="27" s="1"/>
  <c r="V28" i="1"/>
  <c r="D25" i="27" s="1"/>
  <c r="Q28" i="1"/>
  <c r="D20" i="27" s="1"/>
  <c r="M28" i="1"/>
  <c r="D16" i="27" s="1"/>
  <c r="I28" i="1"/>
  <c r="D12" i="27" s="1"/>
  <c r="E28" i="1"/>
  <c r="D8" i="27" s="1"/>
  <c r="AC13" i="1"/>
  <c r="D32" i="12" s="1"/>
  <c r="X13" i="1"/>
  <c r="D27" i="12" s="1"/>
  <c r="R13" i="1"/>
  <c r="D21" i="12" s="1"/>
  <c r="N13" i="1"/>
  <c r="D17" i="12" s="1"/>
  <c r="D13" i="12"/>
  <c r="F13" i="1"/>
  <c r="D9" i="12" s="1"/>
  <c r="AD15" i="1"/>
  <c r="D33" i="14" s="1"/>
  <c r="Z15" i="1"/>
  <c r="D29" i="14" s="1"/>
  <c r="T15" i="1"/>
  <c r="D23" i="14" s="1"/>
  <c r="O15" i="1"/>
  <c r="D18" i="14" s="1"/>
  <c r="K15" i="1"/>
  <c r="D14" i="14" s="1"/>
  <c r="G15" i="1"/>
  <c r="D10" i="14" s="1"/>
  <c r="AE17" i="1"/>
  <c r="D34" i="16" s="1"/>
  <c r="AA17" i="1"/>
  <c r="D30" i="16" s="1"/>
  <c r="U17" i="1"/>
  <c r="D24" i="16" s="1"/>
  <c r="P17" i="1"/>
  <c r="D19" i="16" s="1"/>
  <c r="L17" i="1"/>
  <c r="D15" i="16" s="1"/>
  <c r="H17" i="1"/>
  <c r="D11" i="16" s="1"/>
  <c r="AB19" i="1"/>
  <c r="D31" i="18" s="1"/>
  <c r="X19" i="1"/>
  <c r="D27" i="18" s="1"/>
  <c r="R19" i="1"/>
  <c r="D21" i="18" s="1"/>
  <c r="N19" i="1"/>
  <c r="D17" i="18" s="1"/>
  <c r="D13" i="18"/>
  <c r="F19" i="1"/>
  <c r="D9" i="18" s="1"/>
  <c r="AD21" i="1"/>
  <c r="D33" i="20" s="1"/>
  <c r="Z21" i="1"/>
  <c r="D29" i="20" s="1"/>
  <c r="U21" i="1"/>
  <c r="D24" i="20" s="1"/>
  <c r="P21" i="1"/>
  <c r="D19" i="20" s="1"/>
  <c r="L21" i="1"/>
  <c r="D15" i="20" s="1"/>
  <c r="H21" i="1"/>
  <c r="D11" i="20" s="1"/>
  <c r="AB23" i="1"/>
  <c r="D31" i="22" s="1"/>
  <c r="V23" i="1"/>
  <c r="D25" i="22" s="1"/>
  <c r="Q23" i="1"/>
  <c r="D20" i="22" s="1"/>
  <c r="M23" i="1"/>
  <c r="D16" i="22" s="1"/>
  <c r="I23" i="1"/>
  <c r="D12" i="22" s="1"/>
  <c r="E23" i="1"/>
  <c r="D8" i="22" s="1"/>
  <c r="AB25" i="1"/>
  <c r="D31" i="24" s="1"/>
  <c r="T25" i="1"/>
  <c r="D23" i="24" s="1"/>
  <c r="M25" i="1"/>
  <c r="D16" i="24" s="1"/>
  <c r="AC16" i="1"/>
  <c r="D32" i="15" s="1"/>
  <c r="X16" i="1"/>
  <c r="D27" i="15" s="1"/>
  <c r="R16" i="1"/>
  <c r="D21" i="15" s="1"/>
  <c r="N16" i="1"/>
  <c r="D17" i="15" s="1"/>
  <c r="D13" i="15"/>
  <c r="F16" i="1"/>
  <c r="D9" i="15" s="1"/>
  <c r="AD18" i="1"/>
  <c r="D33" i="17" s="1"/>
  <c r="Z18" i="1"/>
  <c r="D29" i="17" s="1"/>
  <c r="T18" i="1"/>
  <c r="D23" i="17" s="1"/>
  <c r="O18" i="1"/>
  <c r="D18" i="17" s="1"/>
  <c r="K18" i="1"/>
  <c r="D14" i="17" s="1"/>
  <c r="G18" i="1"/>
  <c r="D10" i="17" s="1"/>
  <c r="AE20" i="1"/>
  <c r="D34" i="19" s="1"/>
  <c r="AA20" i="1"/>
  <c r="D30" i="19" s="1"/>
  <c r="U20" i="1"/>
  <c r="D24" i="19" s="1"/>
  <c r="P20" i="1"/>
  <c r="D19" i="19" s="1"/>
  <c r="L20" i="1"/>
  <c r="D15" i="19" s="1"/>
  <c r="H20" i="1"/>
  <c r="D11" i="19" s="1"/>
  <c r="AB22" i="1"/>
  <c r="D31" i="21" s="1"/>
  <c r="V22" i="1"/>
  <c r="D25" i="21" s="1"/>
  <c r="Q22" i="1"/>
  <c r="D20" i="21" s="1"/>
  <c r="M22" i="1"/>
  <c r="D16" i="21" s="1"/>
  <c r="I22" i="1"/>
  <c r="D12" i="21" s="1"/>
  <c r="E22" i="1"/>
  <c r="D8" i="21" s="1"/>
  <c r="AC24" i="1"/>
  <c r="D32" i="23" s="1"/>
  <c r="X24" i="1"/>
  <c r="D27" i="23" s="1"/>
  <c r="R24" i="1"/>
  <c r="D21" i="23" s="1"/>
  <c r="N24" i="1"/>
  <c r="D17" i="23" s="1"/>
  <c r="D13" i="23"/>
  <c r="F24" i="1"/>
  <c r="D9" i="23" s="1"/>
  <c r="AD26" i="1"/>
  <c r="D33" i="25" s="1"/>
  <c r="Z26" i="1"/>
  <c r="D29" i="25" s="1"/>
  <c r="T26" i="1"/>
  <c r="D23" i="25" s="1"/>
  <c r="O26" i="1"/>
  <c r="D18" i="25" s="1"/>
  <c r="K26" i="1"/>
  <c r="D14" i="25" s="1"/>
  <c r="G26" i="1"/>
  <c r="D10" i="25" s="1"/>
  <c r="AE28" i="1"/>
  <c r="D34" i="27" s="1"/>
  <c r="AA28" i="1"/>
  <c r="D30" i="27" s="1"/>
  <c r="U28" i="1"/>
  <c r="D24" i="27" s="1"/>
  <c r="P28" i="1"/>
  <c r="D19" i="27" s="1"/>
  <c r="L28" i="1"/>
  <c r="D15" i="27" s="1"/>
  <c r="H28" i="1"/>
  <c r="D11" i="27" s="1"/>
  <c r="AB13" i="1"/>
  <c r="D31" i="12" s="1"/>
  <c r="V13" i="1"/>
  <c r="D25" i="12" s="1"/>
  <c r="Q13" i="1"/>
  <c r="D20" i="12" s="1"/>
  <c r="M13" i="1"/>
  <c r="D16" i="12" s="1"/>
  <c r="I13" i="1"/>
  <c r="D12" i="12" s="1"/>
  <c r="E13" i="1"/>
  <c r="D8" i="12" s="1"/>
  <c r="AC15" i="1"/>
  <c r="D32" i="14" s="1"/>
  <c r="X15" i="1"/>
  <c r="D27" i="14" s="1"/>
  <c r="R15" i="1"/>
  <c r="D21" i="14" s="1"/>
  <c r="N15" i="1"/>
  <c r="D17" i="14" s="1"/>
  <c r="D13" i="14"/>
  <c r="F15" i="1"/>
  <c r="D9" i="14" s="1"/>
  <c r="AD17" i="1"/>
  <c r="D33" i="16" s="1"/>
  <c r="Z17" i="1"/>
  <c r="D29" i="16" s="1"/>
  <c r="T17" i="1"/>
  <c r="D23" i="16" s="1"/>
  <c r="O17" i="1"/>
  <c r="D18" i="16" s="1"/>
  <c r="K17" i="1"/>
  <c r="D14" i="16" s="1"/>
  <c r="G17" i="1"/>
  <c r="D10" i="16" s="1"/>
  <c r="AE19" i="1"/>
  <c r="D34" i="18" s="1"/>
  <c r="AA19" i="1"/>
  <c r="D30" i="18" s="1"/>
  <c r="V19" i="1"/>
  <c r="D25" i="18" s="1"/>
  <c r="Q19" i="1"/>
  <c r="D20" i="18" s="1"/>
  <c r="M19" i="1"/>
  <c r="D16" i="18" s="1"/>
  <c r="I19" i="1"/>
  <c r="D12" i="18" s="1"/>
  <c r="E19" i="1"/>
  <c r="D8" i="18" s="1"/>
  <c r="AC21" i="1"/>
  <c r="D32" i="20" s="1"/>
  <c r="X21" i="1"/>
  <c r="D27" i="20" s="1"/>
  <c r="T21" i="1"/>
  <c r="D23" i="20" s="1"/>
  <c r="O21" i="1"/>
  <c r="D18" i="20" s="1"/>
  <c r="K21" i="1"/>
  <c r="D14" i="20" s="1"/>
  <c r="G21" i="1"/>
  <c r="D10" i="20" s="1"/>
  <c r="AE23" i="1"/>
  <c r="D34" i="22" s="1"/>
  <c r="AA23" i="1"/>
  <c r="D30" i="22" s="1"/>
  <c r="U23" i="1"/>
  <c r="D24" i="22" s="1"/>
  <c r="P23" i="1"/>
  <c r="D19" i="22" s="1"/>
  <c r="L23" i="1"/>
  <c r="D15" i="22" s="1"/>
  <c r="H23" i="1"/>
  <c r="D11" i="22" s="1"/>
  <c r="AA25" i="1"/>
  <c r="D30" i="24" s="1"/>
  <c r="R25" i="1"/>
  <c r="D21" i="24" s="1"/>
  <c r="L25" i="1"/>
  <c r="D15" i="24" s="1"/>
  <c r="AD12" i="1"/>
  <c r="D33" i="11" s="1"/>
  <c r="Z12" i="1"/>
  <c r="D29" i="11" s="1"/>
  <c r="T12" i="1"/>
  <c r="D23" i="11" s="1"/>
  <c r="O12" i="1"/>
  <c r="D18" i="11" s="1"/>
  <c r="K12" i="1"/>
  <c r="D14" i="11" s="1"/>
  <c r="G12" i="1"/>
  <c r="D10" i="11" s="1"/>
  <c r="AE14" i="1"/>
  <c r="D34" i="13" s="1"/>
  <c r="AA14" i="1"/>
  <c r="D30" i="13" s="1"/>
  <c r="U14" i="1"/>
  <c r="D24" i="13" s="1"/>
  <c r="P14" i="1"/>
  <c r="D19" i="13" s="1"/>
  <c r="L14" i="1"/>
  <c r="D15" i="13" s="1"/>
  <c r="H14" i="1"/>
  <c r="D11" i="13" s="1"/>
  <c r="AB16" i="1"/>
  <c r="D31" i="15" s="1"/>
  <c r="V16" i="1"/>
  <c r="D25" i="15" s="1"/>
  <c r="Q16" i="1"/>
  <c r="D20" i="15" s="1"/>
  <c r="M16" i="1"/>
  <c r="D16" i="15" s="1"/>
  <c r="I16" i="1"/>
  <c r="D12" i="15" s="1"/>
  <c r="E16" i="1"/>
  <c r="D8" i="15" s="1"/>
  <c r="AC18" i="1"/>
  <c r="D32" i="17" s="1"/>
  <c r="X18" i="1"/>
  <c r="D27" i="17" s="1"/>
  <c r="R18" i="1"/>
  <c r="D21" i="17" s="1"/>
  <c r="N18" i="1"/>
  <c r="D17" i="17" s="1"/>
  <c r="D13" i="17"/>
  <c r="F18" i="1"/>
  <c r="D9" i="17" s="1"/>
  <c r="AD20" i="1"/>
  <c r="D33" i="19" s="1"/>
  <c r="Z20" i="1"/>
  <c r="D29" i="19" s="1"/>
  <c r="T20" i="1"/>
  <c r="D23" i="19" s="1"/>
  <c r="O20" i="1"/>
  <c r="D18" i="19" s="1"/>
  <c r="K20" i="1"/>
  <c r="D14" i="19" s="1"/>
  <c r="G20" i="1"/>
  <c r="D10" i="19" s="1"/>
  <c r="AE22" i="1"/>
  <c r="D34" i="21" s="1"/>
  <c r="AA22" i="1"/>
  <c r="D30" i="21" s="1"/>
  <c r="U22" i="1"/>
  <c r="D24" i="21" s="1"/>
  <c r="P22" i="1"/>
  <c r="D19" i="21" s="1"/>
  <c r="L22" i="1"/>
  <c r="D15" i="21" s="1"/>
  <c r="H22" i="1"/>
  <c r="D11" i="21" s="1"/>
  <c r="AB24" i="1"/>
  <c r="D31" i="23" s="1"/>
  <c r="V24" i="1"/>
  <c r="D25" i="23" s="1"/>
  <c r="Q24" i="1"/>
  <c r="D20" i="23" s="1"/>
  <c r="M24" i="1"/>
  <c r="D16" i="23" s="1"/>
  <c r="I24" i="1"/>
  <c r="D12" i="23" s="1"/>
  <c r="E24" i="1"/>
  <c r="D8" i="23" s="1"/>
  <c r="AC26" i="1"/>
  <c r="D32" i="25" s="1"/>
  <c r="X26" i="1"/>
  <c r="D27" i="25" s="1"/>
  <c r="R26" i="1"/>
  <c r="D21" i="25" s="1"/>
  <c r="N26" i="1"/>
  <c r="D17" i="25" s="1"/>
  <c r="D13" i="25"/>
  <c r="F26" i="1"/>
  <c r="D9" i="25" s="1"/>
  <c r="AD28" i="1"/>
  <c r="D33" i="27" s="1"/>
  <c r="Z28" i="1"/>
  <c r="D29" i="27" s="1"/>
  <c r="T28" i="1"/>
  <c r="D23" i="27" s="1"/>
  <c r="O28" i="1"/>
  <c r="D18" i="27" s="1"/>
  <c r="K28" i="1"/>
  <c r="D14" i="27" s="1"/>
  <c r="G28" i="1"/>
  <c r="D10" i="27" s="1"/>
  <c r="AE13" i="1"/>
  <c r="D34" i="12" s="1"/>
  <c r="AA13" i="1"/>
  <c r="D30" i="12" s="1"/>
  <c r="U13" i="1"/>
  <c r="D24" i="12" s="1"/>
  <c r="P13" i="1"/>
  <c r="D19" i="12" s="1"/>
  <c r="L13" i="1"/>
  <c r="D15" i="12" s="1"/>
  <c r="H13" i="1"/>
  <c r="D11" i="12" s="1"/>
  <c r="AB15" i="1"/>
  <c r="D31" i="14" s="1"/>
  <c r="V15" i="1"/>
  <c r="D25" i="14" s="1"/>
  <c r="Q15" i="1"/>
  <c r="D20" i="14" s="1"/>
  <c r="M15" i="1"/>
  <c r="D16" i="14" s="1"/>
  <c r="I15" i="1"/>
  <c r="D12" i="14" s="1"/>
  <c r="E15" i="1"/>
  <c r="D8" i="14" s="1"/>
  <c r="AC17" i="1"/>
  <c r="D32" i="16" s="1"/>
  <c r="X17" i="1"/>
  <c r="D27" i="16" s="1"/>
  <c r="R17" i="1"/>
  <c r="D21" i="16" s="1"/>
  <c r="N17" i="1"/>
  <c r="D17" i="16" s="1"/>
  <c r="D13" i="16"/>
  <c r="F17" i="1"/>
  <c r="D9" i="16" s="1"/>
  <c r="AD19" i="1"/>
  <c r="D33" i="18" s="1"/>
  <c r="Z19" i="1"/>
  <c r="D29" i="18" s="1"/>
  <c r="U19" i="1"/>
  <c r="D24" i="18" s="1"/>
  <c r="P19" i="1"/>
  <c r="D19" i="18" s="1"/>
  <c r="L19" i="1"/>
  <c r="D15" i="18" s="1"/>
  <c r="H19" i="1"/>
  <c r="D11" i="18" s="1"/>
  <c r="AB21" i="1"/>
  <c r="D31" i="20" s="1"/>
  <c r="W21" i="1"/>
  <c r="D26" i="20" s="1"/>
  <c r="R21" i="1"/>
  <c r="D21" i="20" s="1"/>
  <c r="N21" i="1"/>
  <c r="D17" i="20" s="1"/>
  <c r="D13" i="20"/>
  <c r="F21" i="1"/>
  <c r="D9" i="20" s="1"/>
  <c r="AD23" i="1"/>
  <c r="D33" i="22" s="1"/>
  <c r="Z23" i="1"/>
  <c r="D29" i="22" s="1"/>
  <c r="T23" i="1"/>
  <c r="D23" i="22" s="1"/>
  <c r="O23" i="1"/>
  <c r="D18" i="22" s="1"/>
  <c r="K23" i="1"/>
  <c r="D14" i="22" s="1"/>
  <c r="G23" i="1"/>
  <c r="D10" i="22" s="1"/>
  <c r="AE25" i="1"/>
  <c r="D34" i="24" s="1"/>
  <c r="Z25" i="1"/>
  <c r="D29" i="24" s="1"/>
  <c r="Q25" i="1"/>
  <c r="D20" i="24" s="1"/>
  <c r="AF5" i="1"/>
  <c r="AA5" i="1"/>
  <c r="W5" i="1"/>
  <c r="AD5" i="1"/>
  <c r="Z5" i="1"/>
  <c r="V5" i="1"/>
  <c r="T5" i="1"/>
  <c r="AE5" i="1"/>
  <c r="AH5" i="1"/>
  <c r="AC5" i="1"/>
  <c r="U5" i="1"/>
  <c r="AI5" i="1"/>
  <c r="AB5" i="1"/>
  <c r="X5" i="1"/>
  <c r="AE29" i="1"/>
  <c r="D34" i="28" s="1"/>
  <c r="S5" i="1"/>
  <c r="S9" i="1"/>
  <c r="D22" i="3" s="1"/>
  <c r="S13" i="1"/>
  <c r="D22" i="12" s="1"/>
  <c r="S17" i="1"/>
  <c r="D22" i="16" s="1"/>
  <c r="S21" i="1"/>
  <c r="D22" i="20" s="1"/>
  <c r="S25" i="1"/>
  <c r="D22" i="24" s="1"/>
  <c r="S29" i="1"/>
  <c r="D22" i="28" s="1"/>
  <c r="S23" i="1"/>
  <c r="D22" i="22" s="1"/>
  <c r="S12" i="1"/>
  <c r="D22" i="11" s="1"/>
  <c r="S20" i="1"/>
  <c r="D22" i="19" s="1"/>
  <c r="S28" i="1"/>
  <c r="D22" i="27" s="1"/>
  <c r="S10" i="1"/>
  <c r="D22" i="9" s="1"/>
  <c r="S14" i="1"/>
  <c r="D22" i="13" s="1"/>
  <c r="S18" i="1"/>
  <c r="D22" i="17" s="1"/>
  <c r="S22" i="1"/>
  <c r="D22" i="21" s="1"/>
  <c r="S26" i="1"/>
  <c r="D22" i="25" s="1"/>
  <c r="S19" i="1"/>
  <c r="D22" i="18" s="1"/>
  <c r="S27" i="1"/>
  <c r="D22" i="26" s="1"/>
  <c r="S16" i="1"/>
  <c r="D22" i="15" s="1"/>
  <c r="S24" i="1"/>
  <c r="D22" i="23" s="1"/>
  <c r="S11" i="1"/>
  <c r="D22" i="10" s="1"/>
  <c r="S15" i="1"/>
  <c r="D22" i="14" s="1"/>
  <c r="E29" i="1"/>
  <c r="D8" i="28" s="1"/>
  <c r="C4" i="4"/>
  <c r="D4" i="4"/>
  <c r="AH12" i="1"/>
  <c r="AH16" i="1"/>
  <c r="AH20" i="1"/>
  <c r="AH22" i="1"/>
  <c r="AH19" i="1"/>
  <c r="AH9" i="1"/>
  <c r="AH13" i="1"/>
  <c r="AH17" i="1"/>
  <c r="AH21" i="1"/>
  <c r="AH15" i="1"/>
  <c r="AH10" i="1"/>
  <c r="AH14" i="1"/>
  <c r="AH18" i="1"/>
  <c r="AH11" i="1"/>
  <c r="AH23" i="1"/>
  <c r="Q5" i="1"/>
  <c r="M5" i="1"/>
  <c r="I5" i="1"/>
  <c r="E5" i="1"/>
  <c r="H5" i="1"/>
  <c r="AK5" i="1"/>
  <c r="P5" i="1"/>
  <c r="L5" i="1"/>
  <c r="K5" i="1"/>
  <c r="N5" i="1"/>
  <c r="F5" i="1"/>
  <c r="AJ5" i="1"/>
  <c r="O5" i="1"/>
  <c r="G5" i="1"/>
  <c r="R5" i="1"/>
  <c r="U25" i="1"/>
  <c r="D24" i="24" s="1"/>
  <c r="P25" i="1"/>
  <c r="D19" i="24" s="1"/>
  <c r="D13" i="24"/>
  <c r="I25" i="1"/>
  <c r="D12" i="24" s="1"/>
  <c r="H25" i="1"/>
  <c r="D11" i="24" s="1"/>
  <c r="F25" i="1"/>
  <c r="D9" i="24" s="1"/>
  <c r="E25" i="1"/>
  <c r="AD27" i="1"/>
  <c r="D33" i="26" s="1"/>
  <c r="AC27" i="1"/>
  <c r="D32" i="26" s="1"/>
  <c r="AA27" i="1"/>
  <c r="D30" i="26" s="1"/>
  <c r="AC25" i="1"/>
  <c r="D32" i="24" s="1"/>
  <c r="X25" i="1"/>
  <c r="D27" i="24" s="1"/>
  <c r="O25" i="1"/>
  <c r="D18" i="24" s="1"/>
  <c r="K25" i="1"/>
  <c r="D14" i="24" s="1"/>
  <c r="D10" i="24"/>
  <c r="AE27" i="1"/>
  <c r="D34" i="26" s="1"/>
  <c r="Z27" i="1"/>
  <c r="D29" i="26" s="1"/>
  <c r="X27" i="1"/>
  <c r="D27" i="26" s="1"/>
  <c r="AB27" i="1"/>
  <c r="D31" i="26" s="1"/>
  <c r="V27" i="1"/>
  <c r="D25" i="26" s="1"/>
  <c r="U27" i="1"/>
  <c r="D24" i="26" s="1"/>
  <c r="T27" i="1"/>
  <c r="D23" i="26" s="1"/>
  <c r="R27" i="1"/>
  <c r="D21" i="26" s="1"/>
  <c r="P27" i="1"/>
  <c r="D19" i="26" s="1"/>
  <c r="O27" i="1"/>
  <c r="D18" i="26" s="1"/>
  <c r="L27" i="1"/>
  <c r="D15" i="26" s="1"/>
  <c r="D13" i="26"/>
  <c r="N27" i="1"/>
  <c r="D17" i="26" s="1"/>
  <c r="I27" i="1"/>
  <c r="D12" i="26" s="1"/>
  <c r="Q27" i="1"/>
  <c r="D20" i="26" s="1"/>
  <c r="M27" i="1"/>
  <c r="D16" i="26" s="1"/>
  <c r="H27" i="1"/>
  <c r="D11" i="26" s="1"/>
  <c r="W23" i="1"/>
  <c r="D26" i="22" s="1"/>
  <c r="K27" i="1"/>
  <c r="D14" i="26" s="1"/>
  <c r="F27" i="1"/>
  <c r="D9" i="26" s="1"/>
  <c r="AC29" i="1"/>
  <c r="D32" i="28" s="1"/>
  <c r="AF14" i="1"/>
  <c r="D35" i="13" s="1"/>
  <c r="AF15" i="1"/>
  <c r="D35" i="14" s="1"/>
  <c r="AF13" i="1"/>
  <c r="D35" i="12" s="1"/>
  <c r="AA29" i="1"/>
  <c r="D30" i="28" s="1"/>
  <c r="AF18" i="1"/>
  <c r="D35" i="17" s="1"/>
  <c r="AF16" i="1"/>
  <c r="D35" i="15" s="1"/>
  <c r="AF25" i="1"/>
  <c r="D35" i="24" s="1"/>
  <c r="G27" i="1"/>
  <c r="D10" i="26" s="1"/>
  <c r="AF29" i="1"/>
  <c r="D35" i="28" s="1"/>
  <c r="AB29" i="1"/>
  <c r="D31" i="28" s="1"/>
  <c r="X29" i="1"/>
  <c r="D27" i="28" s="1"/>
  <c r="E27" i="1"/>
  <c r="AD29" i="1"/>
  <c r="D33" i="28" s="1"/>
  <c r="Z29" i="1"/>
  <c r="D29" i="28" s="1"/>
  <c r="V29" i="1"/>
  <c r="D25" i="28" s="1"/>
  <c r="U29" i="1"/>
  <c r="D24" i="28" s="1"/>
  <c r="W11" i="1"/>
  <c r="D26" i="10" s="1"/>
  <c r="W12" i="1"/>
  <c r="D26" i="11" s="1"/>
  <c r="W28" i="1"/>
  <c r="D26" i="27" s="1"/>
  <c r="W20" i="1"/>
  <c r="D26" i="19" s="1"/>
  <c r="W26" i="1"/>
  <c r="D26" i="25" s="1"/>
  <c r="W15" i="1"/>
  <c r="D26" i="14" s="1"/>
  <c r="W17" i="1"/>
  <c r="D26" i="16" s="1"/>
  <c r="W9" i="1"/>
  <c r="D26" i="3" s="1"/>
  <c r="W18" i="1"/>
  <c r="D26" i="17" s="1"/>
  <c r="T29" i="1"/>
  <c r="D23" i="28" s="1"/>
  <c r="R29" i="1"/>
  <c r="D21" i="28" s="1"/>
  <c r="Q29" i="1"/>
  <c r="D20" i="28" s="1"/>
  <c r="P29" i="1"/>
  <c r="D19" i="28" s="1"/>
  <c r="AF9" i="1"/>
  <c r="D35" i="3" s="1"/>
  <c r="AF20" i="1"/>
  <c r="D35" i="19" s="1"/>
  <c r="AF17" i="1"/>
  <c r="D35" i="16" s="1"/>
  <c r="O29" i="1"/>
  <c r="D18" i="28" s="1"/>
  <c r="AF10" i="1"/>
  <c r="D35" i="9" s="1"/>
  <c r="AF11" i="1"/>
  <c r="D35" i="10" s="1"/>
  <c r="AF22" i="1"/>
  <c r="D35" i="21" s="1"/>
  <c r="AF24" i="1"/>
  <c r="D35" i="23" s="1"/>
  <c r="AF26" i="1"/>
  <c r="D35" i="25" s="1"/>
  <c r="AF19" i="1"/>
  <c r="D35" i="18" s="1"/>
  <c r="AF21" i="1"/>
  <c r="D35" i="20" s="1"/>
  <c r="N29" i="1"/>
  <c r="D17" i="28" s="1"/>
  <c r="AF12" i="1"/>
  <c r="D35" i="11" s="1"/>
  <c r="AF28" i="1"/>
  <c r="D35" i="27" s="1"/>
  <c r="AF23" i="1"/>
  <c r="D35" i="22" s="1"/>
  <c r="L29" i="1"/>
  <c r="D15" i="28" s="1"/>
  <c r="D13" i="28"/>
  <c r="H29" i="1"/>
  <c r="D11" i="28" s="1"/>
  <c r="G29" i="1"/>
  <c r="D10" i="28" s="1"/>
  <c r="G3" i="29"/>
  <c r="K29" i="1"/>
  <c r="D14" i="28" s="1"/>
  <c r="F29" i="1"/>
  <c r="D9" i="28" s="1"/>
  <c r="D11" i="10"/>
  <c r="D65" i="3"/>
  <c r="AB3" i="5"/>
  <c r="AC28" i="5" s="1"/>
  <c r="D141" i="28" s="1"/>
  <c r="X3" i="5"/>
  <c r="W29" i="1"/>
  <c r="D26" i="28" s="1"/>
  <c r="W27" i="1"/>
  <c r="D26" i="26" s="1"/>
  <c r="W13" i="1"/>
  <c r="D26" i="12" s="1"/>
  <c r="W24" i="1"/>
  <c r="D26" i="23" s="1"/>
  <c r="W16" i="1"/>
  <c r="D26" i="15" s="1"/>
  <c r="W25" i="1"/>
  <c r="D26" i="24" s="1"/>
  <c r="W19" i="1"/>
  <c r="D26" i="18" s="1"/>
  <c r="W22" i="1"/>
  <c r="D26" i="21" s="1"/>
  <c r="W14" i="1"/>
  <c r="D26" i="13" s="1"/>
  <c r="W10" i="1"/>
  <c r="D26" i="9" s="1"/>
  <c r="M29" i="1"/>
  <c r="D16" i="28" s="1"/>
  <c r="I29" i="1"/>
  <c r="D12" i="28" s="1"/>
  <c r="D64" i="15"/>
  <c r="D63" i="16"/>
  <c r="D61" i="9"/>
  <c r="D3" i="5"/>
  <c r="R4" i="5" l="1"/>
  <c r="B23" i="5"/>
  <c r="B22" i="5"/>
  <c r="U24" i="5"/>
  <c r="U23" i="5"/>
  <c r="U15" i="5"/>
  <c r="U18" i="5"/>
  <c r="U14" i="5"/>
  <c r="U12" i="5"/>
  <c r="N4" i="5"/>
  <c r="D37" i="17"/>
  <c r="D7" i="17" s="1"/>
  <c r="D14" i="29" s="1"/>
  <c r="D18" i="1"/>
  <c r="D37" i="20"/>
  <c r="D37" i="18"/>
  <c r="D37" i="11"/>
  <c r="D37" i="10"/>
  <c r="D37" i="3"/>
  <c r="D7" i="3" s="1"/>
  <c r="D5" i="29" s="1"/>
  <c r="D9" i="1"/>
  <c r="D37" i="13"/>
  <c r="D37" i="16"/>
  <c r="D37" i="21"/>
  <c r="D37" i="14"/>
  <c r="D37" i="15"/>
  <c r="D37" i="22"/>
  <c r="D37" i="9"/>
  <c r="D37" i="12"/>
  <c r="D37" i="19"/>
  <c r="D7" i="19" s="1"/>
  <c r="D16" i="29" s="1"/>
  <c r="D20" i="1"/>
  <c r="B28" i="5"/>
  <c r="M18" i="5"/>
  <c r="I27" i="5"/>
  <c r="I26" i="5"/>
  <c r="I24" i="5"/>
  <c r="I25" i="5"/>
  <c r="I17" i="5"/>
  <c r="I15" i="5"/>
  <c r="I13" i="5"/>
  <c r="B18" i="5"/>
  <c r="B24" i="5"/>
  <c r="B15" i="5"/>
  <c r="B12" i="5"/>
  <c r="B25" i="5"/>
  <c r="D133" i="27"/>
  <c r="B27" i="5"/>
  <c r="D134" i="25"/>
  <c r="J4" i="5"/>
  <c r="M15" i="5"/>
  <c r="D60" i="15"/>
  <c r="D60" i="24"/>
  <c r="M28" i="5"/>
  <c r="M25" i="5"/>
  <c r="M8" i="5"/>
  <c r="D137" i="3" s="1"/>
  <c r="V4" i="5"/>
  <c r="D139" i="15"/>
  <c r="D137" i="28"/>
  <c r="D136" i="13"/>
  <c r="D137" i="18"/>
  <c r="D137" i="12"/>
  <c r="D136" i="15"/>
  <c r="D136" i="26"/>
  <c r="D139" i="23"/>
  <c r="D136" i="28"/>
  <c r="D139" i="12"/>
  <c r="D136" i="17"/>
  <c r="D139" i="24"/>
  <c r="D137" i="15"/>
  <c r="D139" i="14"/>
  <c r="D139" i="18"/>
  <c r="D69" i="28"/>
  <c r="Q10" i="5"/>
  <c r="D138" i="10" s="1"/>
  <c r="Q16" i="5"/>
  <c r="D138" i="16" s="1"/>
  <c r="D63" i="21"/>
  <c r="D70" i="15"/>
  <c r="D69" i="3"/>
  <c r="D69" i="15"/>
  <c r="D67" i="18"/>
  <c r="D71" i="23"/>
  <c r="D71" i="12"/>
  <c r="D72" i="14"/>
  <c r="D72" i="15"/>
  <c r="D73" i="23"/>
  <c r="D73" i="18"/>
  <c r="D73" i="28"/>
  <c r="D62" i="23"/>
  <c r="D63" i="10"/>
  <c r="D70" i="13"/>
  <c r="D69" i="21"/>
  <c r="D67" i="19"/>
  <c r="D67" i="15"/>
  <c r="D71" i="13"/>
  <c r="D71" i="16"/>
  <c r="D72" i="28"/>
  <c r="D73" i="9"/>
  <c r="D73" i="25"/>
  <c r="D73" i="3"/>
  <c r="D65" i="24"/>
  <c r="D70" i="3"/>
  <c r="D69" i="10"/>
  <c r="D67" i="24"/>
  <c r="D71" i="11"/>
  <c r="D71" i="14"/>
  <c r="D71" i="9"/>
  <c r="D72" i="26"/>
  <c r="D73" i="13"/>
  <c r="D73" i="16"/>
  <c r="D73" i="15"/>
  <c r="D70" i="16"/>
  <c r="D70" i="18"/>
  <c r="D69" i="24"/>
  <c r="D67" i="21"/>
  <c r="D71" i="15"/>
  <c r="D71" i="18"/>
  <c r="D71" i="17"/>
  <c r="D72" i="21"/>
  <c r="D74" i="27"/>
  <c r="D73" i="14"/>
  <c r="D74" i="20"/>
  <c r="D74" i="11"/>
  <c r="D74" i="17"/>
  <c r="D74" i="3"/>
  <c r="D74" i="26"/>
  <c r="D74" i="19"/>
  <c r="D74" i="21"/>
  <c r="D74" i="18"/>
  <c r="D74" i="15"/>
  <c r="D74" i="16"/>
  <c r="D74" i="22"/>
  <c r="D74" i="13"/>
  <c r="D74" i="23"/>
  <c r="D74" i="10"/>
  <c r="D74" i="12"/>
  <c r="D74" i="14"/>
  <c r="D74" i="9"/>
  <c r="D75" i="27"/>
  <c r="D74" i="24"/>
  <c r="D74" i="25"/>
  <c r="D73" i="17"/>
  <c r="D73" i="11"/>
  <c r="D73" i="20"/>
  <c r="D73" i="22"/>
  <c r="D73" i="12"/>
  <c r="D73" i="21"/>
  <c r="D73" i="19"/>
  <c r="D73" i="10"/>
  <c r="D73" i="24"/>
  <c r="D73" i="26"/>
  <c r="D72" i="18"/>
  <c r="D72" i="23"/>
  <c r="D73" i="27"/>
  <c r="D72" i="22"/>
  <c r="D72" i="16"/>
  <c r="D72" i="9"/>
  <c r="D72" i="3"/>
  <c r="D72" i="25"/>
  <c r="D72" i="12"/>
  <c r="D72" i="19"/>
  <c r="D72" i="10"/>
  <c r="D72" i="24"/>
  <c r="D72" i="20"/>
  <c r="D72" i="17"/>
  <c r="D72" i="11"/>
  <c r="D72" i="13"/>
  <c r="D71" i="19"/>
  <c r="D71" i="21"/>
  <c r="D71" i="22"/>
  <c r="D71" i="20"/>
  <c r="D72" i="27"/>
  <c r="D71" i="3"/>
  <c r="D71" i="25"/>
  <c r="D71" i="10"/>
  <c r="D71" i="24"/>
  <c r="D71" i="26"/>
  <c r="D71" i="28"/>
  <c r="D66" i="25"/>
  <c r="D66" i="20"/>
  <c r="D66" i="21"/>
  <c r="D66" i="19"/>
  <c r="D66" i="26"/>
  <c r="D66" i="10"/>
  <c r="D66" i="24"/>
  <c r="D66" i="14"/>
  <c r="D66" i="9"/>
  <c r="D66" i="16"/>
  <c r="D66" i="13"/>
  <c r="D66" i="15"/>
  <c r="D66" i="22"/>
  <c r="D66" i="3"/>
  <c r="D66" i="17"/>
  <c r="D66" i="28"/>
  <c r="D66" i="12"/>
  <c r="D67" i="27"/>
  <c r="D66" i="11"/>
  <c r="D66" i="18"/>
  <c r="D66" i="23"/>
  <c r="D68" i="27"/>
  <c r="D67" i="25"/>
  <c r="D67" i="22"/>
  <c r="D67" i="12"/>
  <c r="D67" i="13"/>
  <c r="D67" i="10"/>
  <c r="D67" i="26"/>
  <c r="D67" i="3"/>
  <c r="D67" i="9"/>
  <c r="D67" i="23"/>
  <c r="D67" i="28"/>
  <c r="D67" i="16"/>
  <c r="D67" i="17"/>
  <c r="D67" i="14"/>
  <c r="D67" i="11"/>
  <c r="D67" i="20"/>
  <c r="D68" i="16"/>
  <c r="D68" i="3"/>
  <c r="D68" i="14"/>
  <c r="D68" i="26"/>
  <c r="D68" i="12"/>
  <c r="D68" i="22"/>
  <c r="D68" i="9"/>
  <c r="D68" i="25"/>
  <c r="D68" i="11"/>
  <c r="D68" i="23"/>
  <c r="D68" i="20"/>
  <c r="D68" i="28"/>
  <c r="D68" i="13"/>
  <c r="D68" i="10"/>
  <c r="D68" i="19"/>
  <c r="D68" i="21"/>
  <c r="D68" i="24"/>
  <c r="D68" i="15"/>
  <c r="D68" i="17"/>
  <c r="D68" i="18"/>
  <c r="D69" i="27"/>
  <c r="D69" i="9"/>
  <c r="D70" i="27"/>
  <c r="D69" i="14"/>
  <c r="D69" i="12"/>
  <c r="D69" i="19"/>
  <c r="D69" i="13"/>
  <c r="D69" i="16"/>
  <c r="D69" i="18"/>
  <c r="D69" i="20"/>
  <c r="D69" i="25"/>
  <c r="D69" i="17"/>
  <c r="D69" i="26"/>
  <c r="D69" i="22"/>
  <c r="D69" i="11"/>
  <c r="D69" i="23"/>
  <c r="D70" i="20"/>
  <c r="D70" i="25"/>
  <c r="D70" i="17"/>
  <c r="D70" i="19"/>
  <c r="D70" i="22"/>
  <c r="D70" i="26"/>
  <c r="D70" i="23"/>
  <c r="D70" i="21"/>
  <c r="D70" i="10"/>
  <c r="D70" i="24"/>
  <c r="D70" i="12"/>
  <c r="D70" i="11"/>
  <c r="D70" i="9"/>
  <c r="D71" i="27"/>
  <c r="D70" i="14"/>
  <c r="D70" i="28"/>
  <c r="D65" i="14"/>
  <c r="D65" i="18"/>
  <c r="D65" i="23"/>
  <c r="D65" i="15"/>
  <c r="D65" i="12"/>
  <c r="D64" i="22"/>
  <c r="D64" i="16"/>
  <c r="D64" i="24"/>
  <c r="D64" i="3"/>
  <c r="D62" i="18"/>
  <c r="AC8" i="5"/>
  <c r="AC12" i="5"/>
  <c r="D141" i="12" s="1"/>
  <c r="AC11" i="5"/>
  <c r="D141" i="11" s="1"/>
  <c r="AC13" i="5"/>
  <c r="D141" i="13" s="1"/>
  <c r="AC18" i="5"/>
  <c r="D141" i="18" s="1"/>
  <c r="AC16" i="5"/>
  <c r="D141" i="16" s="1"/>
  <c r="AC17" i="5"/>
  <c r="D141" i="17" s="1"/>
  <c r="AC22" i="5"/>
  <c r="D141" i="22" s="1"/>
  <c r="AC23" i="5"/>
  <c r="D141" i="23" s="1"/>
  <c r="D59" i="21"/>
  <c r="E12" i="5"/>
  <c r="D135" i="12" s="1"/>
  <c r="D64" i="28"/>
  <c r="Y8" i="5"/>
  <c r="D140" i="3" s="1"/>
  <c r="D63" i="17"/>
  <c r="D65" i="19"/>
  <c r="AC25" i="5"/>
  <c r="M21" i="5"/>
  <c r="D60" i="11"/>
  <c r="D62" i="12"/>
  <c r="I11" i="5"/>
  <c r="D136" i="11" s="1"/>
  <c r="U22" i="5"/>
  <c r="D139" i="22" s="1"/>
  <c r="Q13" i="5"/>
  <c r="D138" i="13" s="1"/>
  <c r="Q21" i="5"/>
  <c r="D138" i="21" s="1"/>
  <c r="AG13" i="5"/>
  <c r="AG26" i="5"/>
  <c r="AG24" i="5"/>
  <c r="AG19" i="5"/>
  <c r="AG14" i="5"/>
  <c r="AG17" i="5"/>
  <c r="AG12" i="5"/>
  <c r="AG8" i="5"/>
  <c r="D142" i="3" s="1"/>
  <c r="AG23" i="5"/>
  <c r="AG18" i="5"/>
  <c r="AG21" i="5"/>
  <c r="AG16" i="5"/>
  <c r="AG11" i="5"/>
  <c r="AG28" i="5"/>
  <c r="AG22" i="5"/>
  <c r="AG9" i="5"/>
  <c r="AG25" i="5"/>
  <c r="AG20" i="5"/>
  <c r="AG15" i="5"/>
  <c r="AG10" i="5"/>
  <c r="AC20" i="5"/>
  <c r="D141" i="20" s="1"/>
  <c r="AC15" i="5"/>
  <c r="D141" i="15" s="1"/>
  <c r="AC10" i="5"/>
  <c r="D141" i="10" s="1"/>
  <c r="AC27" i="5"/>
  <c r="AC21" i="5"/>
  <c r="D141" i="21" s="1"/>
  <c r="AC26" i="5"/>
  <c r="D141" i="26" s="1"/>
  <c r="AC24" i="5"/>
  <c r="D141" i="24" s="1"/>
  <c r="AC19" i="5"/>
  <c r="D141" i="19" s="1"/>
  <c r="AC14" i="5"/>
  <c r="D141" i="14" s="1"/>
  <c r="AC9" i="5"/>
  <c r="D141" i="9" s="1"/>
  <c r="Y28" i="5"/>
  <c r="D140" i="28" s="1"/>
  <c r="Y27" i="5"/>
  <c r="Y26" i="5"/>
  <c r="D140" i="26" s="1"/>
  <c r="Y25" i="5"/>
  <c r="Y24" i="5"/>
  <c r="D140" i="24" s="1"/>
  <c r="Y23" i="5"/>
  <c r="D140" i="23" s="1"/>
  <c r="Y22" i="5"/>
  <c r="D140" i="22" s="1"/>
  <c r="Y21" i="5"/>
  <c r="D140" i="21" s="1"/>
  <c r="Y20" i="5"/>
  <c r="D140" i="20" s="1"/>
  <c r="Y19" i="5"/>
  <c r="D140" i="19" s="1"/>
  <c r="Y18" i="5"/>
  <c r="D140" i="18" s="1"/>
  <c r="Y17" i="5"/>
  <c r="D140" i="17" s="1"/>
  <c r="Y16" i="5"/>
  <c r="D140" i="16" s="1"/>
  <c r="Y15" i="5"/>
  <c r="D140" i="15" s="1"/>
  <c r="Y14" i="5"/>
  <c r="D140" i="14" s="1"/>
  <c r="Y13" i="5"/>
  <c r="D140" i="13" s="1"/>
  <c r="Y12" i="5"/>
  <c r="D140" i="12" s="1"/>
  <c r="Y11" i="5"/>
  <c r="D140" i="11" s="1"/>
  <c r="Y10" i="5"/>
  <c r="D140" i="10" s="1"/>
  <c r="Y9" i="5"/>
  <c r="D140" i="9" s="1"/>
  <c r="B4" i="4"/>
  <c r="D60" i="26"/>
  <c r="M27" i="5"/>
  <c r="I14" i="5"/>
  <c r="D136" i="14" s="1"/>
  <c r="M20" i="5"/>
  <c r="D137" i="20" s="1"/>
  <c r="M16" i="5"/>
  <c r="D137" i="16" s="1"/>
  <c r="U17" i="5"/>
  <c r="D139" i="17" s="1"/>
  <c r="M26" i="5"/>
  <c r="D137" i="26" s="1"/>
  <c r="M17" i="5"/>
  <c r="D137" i="17" s="1"/>
  <c r="M11" i="5"/>
  <c r="D137" i="11" s="1"/>
  <c r="M10" i="5"/>
  <c r="D137" i="10" s="1"/>
  <c r="M9" i="5"/>
  <c r="D137" i="9" s="1"/>
  <c r="U16" i="5"/>
  <c r="D139" i="16" s="1"/>
  <c r="M19" i="5"/>
  <c r="D137" i="19" s="1"/>
  <c r="M22" i="5"/>
  <c r="M13" i="5"/>
  <c r="D137" i="13" s="1"/>
  <c r="U28" i="5"/>
  <c r="D139" i="28" s="1"/>
  <c r="U9" i="5"/>
  <c r="D139" i="9" s="1"/>
  <c r="U27" i="5"/>
  <c r="U10" i="5"/>
  <c r="D139" i="10" s="1"/>
  <c r="U11" i="5"/>
  <c r="D139" i="11" s="1"/>
  <c r="U21" i="5"/>
  <c r="D139" i="21" s="1"/>
  <c r="U19" i="5"/>
  <c r="D139" i="19" s="1"/>
  <c r="U25" i="5"/>
  <c r="U13" i="5"/>
  <c r="D139" i="13" s="1"/>
  <c r="U26" i="5"/>
  <c r="D139" i="26" s="1"/>
  <c r="U20" i="5"/>
  <c r="D139" i="20" s="1"/>
  <c r="Q17" i="5"/>
  <c r="D138" i="17" s="1"/>
  <c r="Q20" i="5"/>
  <c r="D138" i="20" s="1"/>
  <c r="Q8" i="5"/>
  <c r="D138" i="3" s="1"/>
  <c r="Q23" i="5"/>
  <c r="D138" i="23" s="1"/>
  <c r="Q22" i="5"/>
  <c r="D138" i="22" s="1"/>
  <c r="Q18" i="5"/>
  <c r="D138" i="18" s="1"/>
  <c r="Q24" i="5"/>
  <c r="D138" i="24" s="1"/>
  <c r="Q11" i="5"/>
  <c r="D138" i="11" s="1"/>
  <c r="Q28" i="5"/>
  <c r="D138" i="28" s="1"/>
  <c r="Q27" i="5"/>
  <c r="Q12" i="5"/>
  <c r="D138" i="12" s="1"/>
  <c r="Q19" i="5"/>
  <c r="D138" i="19" s="1"/>
  <c r="Q26" i="5"/>
  <c r="D138" i="26" s="1"/>
  <c r="Q9" i="5"/>
  <c r="D138" i="9" s="1"/>
  <c r="Q15" i="5"/>
  <c r="D138" i="15" s="1"/>
  <c r="Q14" i="5"/>
  <c r="D138" i="14" s="1"/>
  <c r="M23" i="5"/>
  <c r="M14" i="5"/>
  <c r="D137" i="14" s="1"/>
  <c r="M24" i="5"/>
  <c r="I12" i="5"/>
  <c r="D136" i="12" s="1"/>
  <c r="I18" i="5"/>
  <c r="D136" i="18" s="1"/>
  <c r="I21" i="5"/>
  <c r="I16" i="5"/>
  <c r="D136" i="16" s="1"/>
  <c r="I9" i="5"/>
  <c r="D136" i="9" s="1"/>
  <c r="I22" i="5"/>
  <c r="I8" i="5"/>
  <c r="D136" i="3" s="1"/>
  <c r="I20" i="5"/>
  <c r="D136" i="20" s="1"/>
  <c r="I10" i="5"/>
  <c r="D136" i="10" s="1"/>
  <c r="I23" i="5"/>
  <c r="I19" i="5"/>
  <c r="D136" i="19" s="1"/>
  <c r="D60" i="13"/>
  <c r="D61" i="27"/>
  <c r="D60" i="17"/>
  <c r="D60" i="28"/>
  <c r="D60" i="25"/>
  <c r="D8" i="26"/>
  <c r="D8" i="24"/>
  <c r="E26" i="5"/>
  <c r="D61" i="19"/>
  <c r="D62" i="27"/>
  <c r="D61" i="20"/>
  <c r="D60" i="18"/>
  <c r="D60" i="3"/>
  <c r="D61" i="26"/>
  <c r="D61" i="11"/>
  <c r="D61" i="22"/>
  <c r="D61" i="16"/>
  <c r="D60" i="10"/>
  <c r="D59" i="28"/>
  <c r="D60" i="27"/>
  <c r="D59" i="26"/>
  <c r="D59" i="25"/>
  <c r="D59" i="24"/>
  <c r="D59" i="23"/>
  <c r="D59" i="22"/>
  <c r="D59" i="17"/>
  <c r="D59" i="20"/>
  <c r="D59" i="19"/>
  <c r="D59" i="18"/>
  <c r="D59" i="13"/>
  <c r="D59" i="16"/>
  <c r="D59" i="15"/>
  <c r="D59" i="14"/>
  <c r="D59" i="3"/>
  <c r="D59" i="12"/>
  <c r="D59" i="11"/>
  <c r="D59" i="10"/>
  <c r="D59" i="9"/>
  <c r="D64" i="17"/>
  <c r="D60" i="12"/>
  <c r="D60" i="16"/>
  <c r="D61" i="24"/>
  <c r="D61" i="10"/>
  <c r="D60" i="21"/>
  <c r="D61" i="17"/>
  <c r="D61" i="14"/>
  <c r="D61" i="13"/>
  <c r="D65" i="28"/>
  <c r="D61" i="21"/>
  <c r="D61" i="23"/>
  <c r="D64" i="18"/>
  <c r="D64" i="11"/>
  <c r="D65" i="11"/>
  <c r="D65" i="21"/>
  <c r="E8" i="5"/>
  <c r="D64" i="14"/>
  <c r="D64" i="12"/>
  <c r="D64" i="10"/>
  <c r="D65" i="16"/>
  <c r="D64" i="13"/>
  <c r="D65" i="27"/>
  <c r="D64" i="9"/>
  <c r="D65" i="20"/>
  <c r="D66" i="27"/>
  <c r="D65" i="9"/>
  <c r="D65" i="10"/>
  <c r="D65" i="13"/>
  <c r="D65" i="26"/>
  <c r="D64" i="25"/>
  <c r="D64" i="19"/>
  <c r="D64" i="26"/>
  <c r="D65" i="22"/>
  <c r="D65" i="17"/>
  <c r="D65" i="25"/>
  <c r="D60" i="14"/>
  <c r="D60" i="9"/>
  <c r="D60" i="20"/>
  <c r="D60" i="23"/>
  <c r="D60" i="19"/>
  <c r="D64" i="20"/>
  <c r="D64" i="23"/>
  <c r="D64" i="21"/>
  <c r="D60" i="22"/>
  <c r="E9" i="5"/>
  <c r="E13" i="5"/>
  <c r="D135" i="13" s="1"/>
  <c r="E10" i="5"/>
  <c r="E11" i="5"/>
  <c r="D135" i="11" s="1"/>
  <c r="E15" i="5"/>
  <c r="E19" i="5"/>
  <c r="E23" i="5"/>
  <c r="E16" i="5"/>
  <c r="E20" i="5"/>
  <c r="E24" i="5"/>
  <c r="E17" i="5"/>
  <c r="E21" i="5"/>
  <c r="E25" i="5"/>
  <c r="E14" i="5"/>
  <c r="E18" i="5"/>
  <c r="E22" i="5"/>
  <c r="E27" i="5"/>
  <c r="E28" i="5"/>
  <c r="D62" i="10" l="1"/>
  <c r="D58" i="10" s="1"/>
  <c r="D63" i="28"/>
  <c r="D63" i="20"/>
  <c r="D63" i="24"/>
  <c r="D62" i="22"/>
  <c r="D62" i="28"/>
  <c r="D63" i="22"/>
  <c r="D63" i="23"/>
  <c r="D58" i="23" s="1"/>
  <c r="D63" i="19"/>
  <c r="D62" i="15"/>
  <c r="D62" i="25"/>
  <c r="D63" i="11"/>
  <c r="D62" i="19"/>
  <c r="D62" i="21"/>
  <c r="D58" i="21" s="1"/>
  <c r="D63" i="14"/>
  <c r="D64" i="27"/>
  <c r="D63" i="18"/>
  <c r="D58" i="18" s="1"/>
  <c r="D62" i="9"/>
  <c r="D62" i="20"/>
  <c r="D58" i="20" s="1"/>
  <c r="D62" i="3"/>
  <c r="D62" i="16"/>
  <c r="D58" i="16" s="1"/>
  <c r="D63" i="27"/>
  <c r="D62" i="26"/>
  <c r="D58" i="26" s="1"/>
  <c r="D63" i="15"/>
  <c r="D63" i="3"/>
  <c r="D62" i="24"/>
  <c r="D62" i="17"/>
  <c r="D58" i="17" s="1"/>
  <c r="D63" i="25"/>
  <c r="D63" i="12"/>
  <c r="D58" i="12" s="1"/>
  <c r="D62" i="11"/>
  <c r="D58" i="11" s="1"/>
  <c r="D63" i="13"/>
  <c r="D62" i="14"/>
  <c r="D62" i="13"/>
  <c r="D63" i="26"/>
  <c r="D63" i="9"/>
  <c r="D135" i="26"/>
  <c r="D135" i="3"/>
  <c r="D135" i="16"/>
  <c r="D135" i="28"/>
  <c r="D135" i="18"/>
  <c r="D135" i="17"/>
  <c r="D135" i="10"/>
  <c r="D135" i="14"/>
  <c r="D135" i="19"/>
  <c r="D135" i="20"/>
  <c r="D135" i="15"/>
  <c r="D135" i="9"/>
  <c r="D58" i="24" l="1"/>
  <c r="F21" i="29" s="1"/>
  <c r="D58" i="15"/>
  <c r="F12" i="29" s="1"/>
  <c r="D58" i="9"/>
  <c r="F6" i="29" s="1"/>
  <c r="D58" i="14"/>
  <c r="F11" i="29" s="1"/>
  <c r="D59" i="27"/>
  <c r="F24" i="29" s="1"/>
  <c r="D58" i="22"/>
  <c r="F19" i="29" s="1"/>
  <c r="D58" i="19"/>
  <c r="F16" i="29" s="1"/>
  <c r="D58" i="3"/>
  <c r="F5" i="29" s="1"/>
  <c r="D58" i="28"/>
  <c r="F25" i="29" s="1"/>
  <c r="D58" i="25"/>
  <c r="F22" i="29" s="1"/>
  <c r="D58" i="13"/>
  <c r="F10" i="29" s="1"/>
  <c r="F8" i="29"/>
  <c r="F23" i="29"/>
  <c r="F14" i="29"/>
  <c r="F20" i="29"/>
  <c r="F7" i="29"/>
  <c r="F9" i="29"/>
  <c r="F15" i="29"/>
  <c r="F18" i="29"/>
  <c r="F13" i="29"/>
  <c r="F17" i="29"/>
  <c r="F3" i="29" l="1"/>
  <c r="D142" i="15"/>
  <c r="D134" i="15" s="1"/>
  <c r="J12" i="29" s="1"/>
  <c r="D142" i="12"/>
  <c r="D134" i="12" s="1"/>
  <c r="J9" i="29" s="1"/>
  <c r="D142" i="13"/>
  <c r="D134" i="13" s="1"/>
  <c r="J10" i="29" s="1"/>
  <c r="D142" i="28"/>
  <c r="D142" i="17"/>
  <c r="D134" i="17" s="1"/>
  <c r="J14" i="29" s="1"/>
  <c r="D142" i="24"/>
  <c r="D142" i="22"/>
  <c r="D142" i="10"/>
  <c r="D134" i="10" s="1"/>
  <c r="J7" i="29" s="1"/>
  <c r="D142" i="26"/>
  <c r="D134" i="26" s="1"/>
  <c r="J23" i="29" s="1"/>
  <c r="J24" i="29"/>
  <c r="I3" i="29"/>
  <c r="D142" i="18"/>
  <c r="D134" i="18" s="1"/>
  <c r="J15" i="29" s="1"/>
  <c r="D142" i="23"/>
  <c r="D142" i="11"/>
  <c r="D134" i="11" s="1"/>
  <c r="J8" i="29" s="1"/>
  <c r="D142" i="21"/>
  <c r="D142" i="16"/>
  <c r="D134" i="16" s="1"/>
  <c r="J13" i="29" s="1"/>
  <c r="D134" i="28" l="1"/>
  <c r="J25" i="29" s="1"/>
  <c r="D134" i="21"/>
  <c r="J18" i="29" s="1"/>
  <c r="D134" i="22"/>
  <c r="J19" i="29" s="1"/>
  <c r="D134" i="23"/>
  <c r="J20" i="29" s="1"/>
  <c r="D134" i="24"/>
  <c r="J21" i="29" s="1"/>
  <c r="D142" i="9"/>
  <c r="D134" i="9" s="1"/>
  <c r="J6" i="29" s="1"/>
  <c r="D142" i="19"/>
  <c r="D134" i="19" s="1"/>
  <c r="J16" i="29" s="1"/>
  <c r="D142" i="20"/>
  <c r="D134" i="20" s="1"/>
  <c r="J17" i="29" s="1"/>
  <c r="D142" i="14"/>
  <c r="D134" i="14" s="1"/>
  <c r="J11" i="29" s="1"/>
  <c r="J22" i="29" l="1"/>
  <c r="B8" i="5"/>
  <c r="B4" i="5" s="1"/>
  <c r="D141" i="3"/>
  <c r="D134" i="3" s="1"/>
  <c r="J5" i="29" s="1"/>
  <c r="AD4" i="5"/>
  <c r="J3" i="29" l="1"/>
  <c r="D36" i="15"/>
  <c r="D7" i="15" s="1"/>
  <c r="D12" i="29" s="1"/>
  <c r="D36" i="12"/>
  <c r="D7" i="12" s="1"/>
  <c r="D9" i="29" s="1"/>
  <c r="D13" i="1"/>
  <c r="D36" i="20"/>
  <c r="D7" i="20" s="1"/>
  <c r="D17" i="29" s="1"/>
  <c r="D21" i="1"/>
  <c r="D36" i="21"/>
  <c r="D7" i="21" s="1"/>
  <c r="D18" i="29" s="1"/>
  <c r="D22" i="1"/>
  <c r="D36" i="18"/>
  <c r="D7" i="18" s="1"/>
  <c r="D15" i="29" s="1"/>
  <c r="D36" i="14"/>
  <c r="D7" i="14" s="1"/>
  <c r="D11" i="29" s="1"/>
  <c r="D36" i="16"/>
  <c r="D7" i="16" s="1"/>
  <c r="D13" i="29" s="1"/>
  <c r="D17" i="1"/>
  <c r="D36" i="11"/>
  <c r="D7" i="11" s="1"/>
  <c r="D8" i="29" s="1"/>
  <c r="D36" i="13"/>
  <c r="D7" i="13" s="1"/>
  <c r="D10" i="29" s="1"/>
  <c r="D14" i="1"/>
  <c r="D36" i="26"/>
  <c r="D7" i="26" s="1"/>
  <c r="D23" i="29" s="1"/>
  <c r="D25" i="1"/>
  <c r="D36" i="24"/>
  <c r="D7" i="24"/>
  <c r="D21" i="29" s="1"/>
  <c r="D11" i="1"/>
  <c r="D36" i="10"/>
  <c r="D7" i="10" s="1"/>
  <c r="D7" i="29" s="1"/>
  <c r="D29" i="1"/>
  <c r="D28" i="1"/>
  <c r="D24" i="1"/>
  <c r="D26" i="1"/>
  <c r="D4" i="1"/>
  <c r="C20" i="1" s="1"/>
  <c r="F19" i="4" s="1"/>
  <c r="D114" i="19" s="1"/>
  <c r="C17" i="1" l="1"/>
  <c r="T16" i="4" s="1"/>
  <c r="D128" i="16" s="1"/>
  <c r="W19" i="4"/>
  <c r="D131" i="19" s="1"/>
  <c r="C26" i="1"/>
  <c r="G25" i="4" s="1"/>
  <c r="D115" i="25" s="1"/>
  <c r="C24" i="1"/>
  <c r="Q23" i="4" s="1"/>
  <c r="D125" i="23" s="1"/>
  <c r="D5" i="1"/>
  <c r="C28" i="1"/>
  <c r="D27" i="4" s="1"/>
  <c r="D112" i="27" s="1"/>
  <c r="C9" i="1"/>
  <c r="C8" i="4" s="1"/>
  <c r="D111" i="3" s="1"/>
  <c r="C29" i="1"/>
  <c r="U28" i="4" s="1"/>
  <c r="D129" i="28" s="1"/>
  <c r="C14" i="1"/>
  <c r="J13" i="4" s="1"/>
  <c r="D118" i="13" s="1"/>
  <c r="H16" i="4"/>
  <c r="D116" i="16" s="1"/>
  <c r="V16" i="4"/>
  <c r="D130" i="16" s="1"/>
  <c r="D16" i="4"/>
  <c r="D112" i="16" s="1"/>
  <c r="K19" i="4"/>
  <c r="D119" i="19" s="1"/>
  <c r="D36" i="23"/>
  <c r="D7" i="23" s="1"/>
  <c r="D20" i="29" s="1"/>
  <c r="D36" i="28"/>
  <c r="D7" i="28" s="1"/>
  <c r="D25" i="29" s="1"/>
  <c r="D27" i="1"/>
  <c r="C27" i="1" s="1"/>
  <c r="D12" i="1"/>
  <c r="C12" i="1" s="1"/>
  <c r="D15" i="1"/>
  <c r="C15" i="1" s="1"/>
  <c r="D36" i="9"/>
  <c r="D7" i="9" s="1"/>
  <c r="D6" i="29" s="1"/>
  <c r="D10" i="1"/>
  <c r="C10" i="1" s="1"/>
  <c r="C22" i="1"/>
  <c r="B25" i="4"/>
  <c r="Q25" i="4"/>
  <c r="D125" i="25" s="1"/>
  <c r="H19" i="4"/>
  <c r="D116" i="19" s="1"/>
  <c r="B19" i="4"/>
  <c r="S19" i="4"/>
  <c r="D127" i="19" s="1"/>
  <c r="U19" i="4"/>
  <c r="D129" i="19" s="1"/>
  <c r="J19" i="4"/>
  <c r="D118" i="19" s="1"/>
  <c r="V19" i="4"/>
  <c r="D130" i="19" s="1"/>
  <c r="R19" i="4"/>
  <c r="D126" i="19" s="1"/>
  <c r="O19" i="4"/>
  <c r="D123" i="19" s="1"/>
  <c r="Q19" i="4"/>
  <c r="D125" i="19" s="1"/>
  <c r="T19" i="4"/>
  <c r="D128" i="19" s="1"/>
  <c r="L19" i="4"/>
  <c r="D120" i="19" s="1"/>
  <c r="C19" i="4"/>
  <c r="D111" i="19" s="1"/>
  <c r="D19" i="4"/>
  <c r="D112" i="19" s="1"/>
  <c r="M19" i="4"/>
  <c r="D121" i="19" s="1"/>
  <c r="G19" i="4"/>
  <c r="D115" i="19" s="1"/>
  <c r="E19" i="4"/>
  <c r="D113" i="19" s="1"/>
  <c r="N19" i="4"/>
  <c r="D122" i="19" s="1"/>
  <c r="I19" i="4"/>
  <c r="D117" i="19" s="1"/>
  <c r="C25" i="1"/>
  <c r="D19" i="1"/>
  <c r="C19" i="1" s="1"/>
  <c r="C21" i="1"/>
  <c r="I25" i="4"/>
  <c r="D117" i="25" s="1"/>
  <c r="S25" i="4"/>
  <c r="D127" i="25" s="1"/>
  <c r="J25" i="4"/>
  <c r="D118" i="25" s="1"/>
  <c r="F25" i="4"/>
  <c r="D114" i="25" s="1"/>
  <c r="C25" i="4"/>
  <c r="D111" i="25" s="1"/>
  <c r="V25" i="4"/>
  <c r="D130" i="25" s="1"/>
  <c r="K25" i="4"/>
  <c r="D119" i="25" s="1"/>
  <c r="E25" i="4"/>
  <c r="D113" i="25" s="1"/>
  <c r="W25" i="4"/>
  <c r="C3" i="29"/>
  <c r="B28" i="29" s="1"/>
  <c r="J27" i="4"/>
  <c r="D118" i="27" s="1"/>
  <c r="D36" i="25"/>
  <c r="D7" i="25" s="1"/>
  <c r="D22" i="29" s="1"/>
  <c r="D36" i="27"/>
  <c r="D7" i="27" s="1"/>
  <c r="D24" i="29" s="1"/>
  <c r="C11" i="1"/>
  <c r="C18" i="1"/>
  <c r="P19" i="4"/>
  <c r="D124" i="19" s="1"/>
  <c r="D23" i="1"/>
  <c r="C23" i="1" s="1"/>
  <c r="D36" i="22"/>
  <c r="D7" i="22" s="1"/>
  <c r="D19" i="29" s="1"/>
  <c r="C13" i="1"/>
  <c r="D16" i="1"/>
  <c r="C16" i="1" s="1"/>
  <c r="L25" i="4" l="1"/>
  <c r="D120" i="25" s="1"/>
  <c r="T25" i="4"/>
  <c r="D128" i="25" s="1"/>
  <c r="P25" i="4"/>
  <c r="D124" i="25" s="1"/>
  <c r="H25" i="4"/>
  <c r="D116" i="25" s="1"/>
  <c r="O25" i="4"/>
  <c r="D123" i="25" s="1"/>
  <c r="M25" i="4"/>
  <c r="D121" i="25" s="1"/>
  <c r="D25" i="4"/>
  <c r="D112" i="25" s="1"/>
  <c r="U25" i="4"/>
  <c r="D129" i="25" s="1"/>
  <c r="R25" i="4"/>
  <c r="D126" i="25" s="1"/>
  <c r="H27" i="4"/>
  <c r="D116" i="27" s="1"/>
  <c r="M23" i="4"/>
  <c r="D121" i="23" s="1"/>
  <c r="T8" i="4"/>
  <c r="D128" i="3" s="1"/>
  <c r="R23" i="4"/>
  <c r="D126" i="23" s="1"/>
  <c r="I23" i="4"/>
  <c r="D117" i="23" s="1"/>
  <c r="S8" i="4"/>
  <c r="D127" i="3" s="1"/>
  <c r="O23" i="4"/>
  <c r="D123" i="23" s="1"/>
  <c r="H23" i="4"/>
  <c r="D116" i="23" s="1"/>
  <c r="B27" i="4"/>
  <c r="Q8" i="4"/>
  <c r="D125" i="3" s="1"/>
  <c r="L8" i="4"/>
  <c r="D120" i="3" s="1"/>
  <c r="I27" i="4"/>
  <c r="D117" i="27" s="1"/>
  <c r="P23" i="4"/>
  <c r="D124" i="23" s="1"/>
  <c r="J8" i="4"/>
  <c r="D118" i="3" s="1"/>
  <c r="N25" i="4"/>
  <c r="D122" i="25" s="1"/>
  <c r="O8" i="4"/>
  <c r="D123" i="3" s="1"/>
  <c r="H28" i="4"/>
  <c r="D116" i="28" s="1"/>
  <c r="G8" i="4"/>
  <c r="D115" i="3" s="1"/>
  <c r="V23" i="4"/>
  <c r="D130" i="23" s="1"/>
  <c r="S23" i="4"/>
  <c r="D127" i="23" s="1"/>
  <c r="W8" i="4"/>
  <c r="D131" i="3" s="1"/>
  <c r="R8" i="4"/>
  <c r="D126" i="3" s="1"/>
  <c r="E23" i="4"/>
  <c r="D113" i="23" s="1"/>
  <c r="V8" i="4"/>
  <c r="D130" i="3" s="1"/>
  <c r="I8" i="4"/>
  <c r="D117" i="3" s="1"/>
  <c r="B23" i="4"/>
  <c r="K8" i="4"/>
  <c r="D119" i="3" s="1"/>
  <c r="E8" i="4"/>
  <c r="D113" i="3" s="1"/>
  <c r="T23" i="4"/>
  <c r="D128" i="23" s="1"/>
  <c r="N23" i="4"/>
  <c r="D122" i="23" s="1"/>
  <c r="M8" i="4"/>
  <c r="D121" i="3" s="1"/>
  <c r="H8" i="4"/>
  <c r="D116" i="3" s="1"/>
  <c r="G23" i="4"/>
  <c r="D115" i="23" s="1"/>
  <c r="L27" i="4"/>
  <c r="D120" i="27" s="1"/>
  <c r="H13" i="4"/>
  <c r="D116" i="13" s="1"/>
  <c r="U23" i="4"/>
  <c r="D129" i="23" s="1"/>
  <c r="S13" i="4"/>
  <c r="D127" i="13" s="1"/>
  <c r="L23" i="4"/>
  <c r="D120" i="23" s="1"/>
  <c r="W23" i="4"/>
  <c r="D131" i="23" s="1"/>
  <c r="F8" i="4"/>
  <c r="D114" i="3" s="1"/>
  <c r="U8" i="4"/>
  <c r="D129" i="3" s="1"/>
  <c r="B8" i="4"/>
  <c r="D8" i="4"/>
  <c r="D112" i="3" s="1"/>
  <c r="W27" i="4"/>
  <c r="D131" i="27" s="1"/>
  <c r="D23" i="4"/>
  <c r="D112" i="23" s="1"/>
  <c r="F23" i="4"/>
  <c r="D114" i="23" s="1"/>
  <c r="C23" i="4"/>
  <c r="D111" i="23" s="1"/>
  <c r="P8" i="4"/>
  <c r="D124" i="3" s="1"/>
  <c r="N8" i="4"/>
  <c r="D122" i="3" s="1"/>
  <c r="J23" i="4"/>
  <c r="D118" i="23" s="1"/>
  <c r="K23" i="4"/>
  <c r="D119" i="23" s="1"/>
  <c r="F28" i="4"/>
  <c r="D114" i="28" s="1"/>
  <c r="R27" i="4"/>
  <c r="D126" i="27" s="1"/>
  <c r="U27" i="4"/>
  <c r="D129" i="27" s="1"/>
  <c r="O28" i="4"/>
  <c r="D123" i="28" s="1"/>
  <c r="T27" i="4"/>
  <c r="D128" i="27" s="1"/>
  <c r="E27" i="4"/>
  <c r="D113" i="27" s="1"/>
  <c r="G27" i="4"/>
  <c r="D115" i="27" s="1"/>
  <c r="C28" i="4"/>
  <c r="D111" i="28" s="1"/>
  <c r="G28" i="4"/>
  <c r="D115" i="28" s="1"/>
  <c r="N27" i="4"/>
  <c r="D122" i="27" s="1"/>
  <c r="Q27" i="4"/>
  <c r="D125" i="27" s="1"/>
  <c r="C27" i="4"/>
  <c r="D111" i="27" s="1"/>
  <c r="I28" i="4"/>
  <c r="D117" i="28" s="1"/>
  <c r="O27" i="4"/>
  <c r="D123" i="27" s="1"/>
  <c r="S27" i="4"/>
  <c r="D127" i="27" s="1"/>
  <c r="F27" i="4"/>
  <c r="D114" i="27" s="1"/>
  <c r="V27" i="4"/>
  <c r="D130" i="27" s="1"/>
  <c r="J28" i="4"/>
  <c r="D118" i="28" s="1"/>
  <c r="E28" i="4"/>
  <c r="D113" i="28" s="1"/>
  <c r="M27" i="4"/>
  <c r="D121" i="27" s="1"/>
  <c r="P27" i="4"/>
  <c r="D124" i="27" s="1"/>
  <c r="G16" i="4"/>
  <c r="D115" i="16" s="1"/>
  <c r="P16" i="4"/>
  <c r="D124" i="16" s="1"/>
  <c r="F16" i="4"/>
  <c r="D114" i="16" s="1"/>
  <c r="D13" i="4"/>
  <c r="D112" i="13" s="1"/>
  <c r="U13" i="4"/>
  <c r="D129" i="13" s="1"/>
  <c r="B28" i="4"/>
  <c r="K28" i="4"/>
  <c r="D119" i="28" s="1"/>
  <c r="R16" i="4"/>
  <c r="D126" i="16" s="1"/>
  <c r="M16" i="4"/>
  <c r="D121" i="16" s="1"/>
  <c r="C16" i="4"/>
  <c r="D111" i="16" s="1"/>
  <c r="O13" i="4"/>
  <c r="D123" i="13" s="1"/>
  <c r="P13" i="4"/>
  <c r="D124" i="13" s="1"/>
  <c r="T28" i="4"/>
  <c r="D128" i="28" s="1"/>
  <c r="V28" i="4"/>
  <c r="D130" i="28" s="1"/>
  <c r="B16" i="4"/>
  <c r="U16" i="4"/>
  <c r="D129" i="16" s="1"/>
  <c r="Q13" i="4"/>
  <c r="D125" i="13" s="1"/>
  <c r="F13" i="4"/>
  <c r="D114" i="13" s="1"/>
  <c r="L13" i="4"/>
  <c r="D120" i="13" s="1"/>
  <c r="E16" i="4"/>
  <c r="D113" i="16" s="1"/>
  <c r="B13" i="4"/>
  <c r="W13" i="4"/>
  <c r="D131" i="13" s="1"/>
  <c r="R28" i="4"/>
  <c r="D126" i="28" s="1"/>
  <c r="S28" i="4"/>
  <c r="D127" i="28" s="1"/>
  <c r="K27" i="4"/>
  <c r="D119" i="27" s="1"/>
  <c r="J16" i="4"/>
  <c r="D118" i="16" s="1"/>
  <c r="L16" i="4"/>
  <c r="D120" i="16" s="1"/>
  <c r="O16" i="4"/>
  <c r="D123" i="16" s="1"/>
  <c r="N13" i="4"/>
  <c r="D122" i="13" s="1"/>
  <c r="R13" i="4"/>
  <c r="D126" i="13" s="1"/>
  <c r="M13" i="4"/>
  <c r="D121" i="13" s="1"/>
  <c r="L28" i="4"/>
  <c r="D120" i="28" s="1"/>
  <c r="Q28" i="4"/>
  <c r="D125" i="28" s="1"/>
  <c r="N28" i="4"/>
  <c r="D122" i="28" s="1"/>
  <c r="I16" i="4"/>
  <c r="D117" i="16" s="1"/>
  <c r="Q16" i="4"/>
  <c r="D125" i="16" s="1"/>
  <c r="K16" i="4"/>
  <c r="D119" i="16" s="1"/>
  <c r="T13" i="4"/>
  <c r="D128" i="13" s="1"/>
  <c r="I13" i="4"/>
  <c r="D117" i="13" s="1"/>
  <c r="E13" i="4"/>
  <c r="D113" i="13" s="1"/>
  <c r="C13" i="4"/>
  <c r="D111" i="13" s="1"/>
  <c r="W16" i="4"/>
  <c r="D131" i="16" s="1"/>
  <c r="V13" i="4"/>
  <c r="D130" i="13" s="1"/>
  <c r="D28" i="4"/>
  <c r="D112" i="28" s="1"/>
  <c r="P28" i="4"/>
  <c r="D124" i="28" s="1"/>
  <c r="M28" i="4"/>
  <c r="D121" i="28" s="1"/>
  <c r="S16" i="4"/>
  <c r="D127" i="16" s="1"/>
  <c r="N16" i="4"/>
  <c r="D122" i="16" s="1"/>
  <c r="G13" i="4"/>
  <c r="D115" i="13" s="1"/>
  <c r="K13" i="4"/>
  <c r="D119" i="13" s="1"/>
  <c r="W28" i="4"/>
  <c r="C11" i="4"/>
  <c r="D111" i="11" s="1"/>
  <c r="Q11" i="4"/>
  <c r="D125" i="11" s="1"/>
  <c r="H11" i="4"/>
  <c r="D116" i="11" s="1"/>
  <c r="L11" i="4"/>
  <c r="D120" i="11" s="1"/>
  <c r="E11" i="4"/>
  <c r="D113" i="11" s="1"/>
  <c r="V11" i="4"/>
  <c r="D130" i="11" s="1"/>
  <c r="I11" i="4"/>
  <c r="D117" i="11" s="1"/>
  <c r="G11" i="4"/>
  <c r="D115" i="11" s="1"/>
  <c r="O11" i="4"/>
  <c r="D123" i="11" s="1"/>
  <c r="N11" i="4"/>
  <c r="D122" i="11" s="1"/>
  <c r="P11" i="4"/>
  <c r="D124" i="11" s="1"/>
  <c r="D11" i="4"/>
  <c r="D112" i="11" s="1"/>
  <c r="B11" i="4"/>
  <c r="S11" i="4"/>
  <c r="D127" i="11" s="1"/>
  <c r="J11" i="4"/>
  <c r="D118" i="11" s="1"/>
  <c r="W11" i="4"/>
  <c r="D131" i="11" s="1"/>
  <c r="R11" i="4"/>
  <c r="D126" i="11" s="1"/>
  <c r="K11" i="4"/>
  <c r="D119" i="11" s="1"/>
  <c r="U11" i="4"/>
  <c r="D129" i="11" s="1"/>
  <c r="F11" i="4"/>
  <c r="D114" i="11" s="1"/>
  <c r="M11" i="4"/>
  <c r="D121" i="11" s="1"/>
  <c r="T11" i="4"/>
  <c r="D128" i="11" s="1"/>
  <c r="H21" i="4"/>
  <c r="D116" i="21" s="1"/>
  <c r="O21" i="4"/>
  <c r="D123" i="21" s="1"/>
  <c r="G21" i="4"/>
  <c r="D115" i="21" s="1"/>
  <c r="J21" i="4"/>
  <c r="D118" i="21" s="1"/>
  <c r="N21" i="4"/>
  <c r="D122" i="21" s="1"/>
  <c r="Q21" i="4"/>
  <c r="D125" i="21" s="1"/>
  <c r="R21" i="4"/>
  <c r="D126" i="21" s="1"/>
  <c r="I21" i="4"/>
  <c r="D117" i="21" s="1"/>
  <c r="L21" i="4"/>
  <c r="D120" i="21" s="1"/>
  <c r="C21" i="4"/>
  <c r="D111" i="21" s="1"/>
  <c r="B21" i="4"/>
  <c r="M21" i="4"/>
  <c r="D121" i="21" s="1"/>
  <c r="W21" i="4"/>
  <c r="D131" i="21" s="1"/>
  <c r="D21" i="4"/>
  <c r="D112" i="21" s="1"/>
  <c r="V21" i="4"/>
  <c r="D130" i="21" s="1"/>
  <c r="P21" i="4"/>
  <c r="D124" i="21" s="1"/>
  <c r="E21" i="4"/>
  <c r="D113" i="21" s="1"/>
  <c r="F21" i="4"/>
  <c r="D114" i="21" s="1"/>
  <c r="T21" i="4"/>
  <c r="D128" i="21" s="1"/>
  <c r="K21" i="4"/>
  <c r="D119" i="21" s="1"/>
  <c r="U21" i="4"/>
  <c r="D129" i="21" s="1"/>
  <c r="S21" i="4"/>
  <c r="D127" i="21" s="1"/>
  <c r="C26" i="4"/>
  <c r="D111" i="26" s="1"/>
  <c r="B26" i="4"/>
  <c r="W26" i="4"/>
  <c r="D131" i="26" s="1"/>
  <c r="H26" i="4"/>
  <c r="D116" i="26" s="1"/>
  <c r="N26" i="4"/>
  <c r="D122" i="26" s="1"/>
  <c r="K26" i="4"/>
  <c r="D119" i="26" s="1"/>
  <c r="T26" i="4"/>
  <c r="D128" i="26" s="1"/>
  <c r="S26" i="4"/>
  <c r="D127" i="26" s="1"/>
  <c r="F26" i="4"/>
  <c r="D114" i="26" s="1"/>
  <c r="V26" i="4"/>
  <c r="D130" i="26" s="1"/>
  <c r="P26" i="4"/>
  <c r="D124" i="26" s="1"/>
  <c r="I26" i="4"/>
  <c r="D117" i="26" s="1"/>
  <c r="M26" i="4"/>
  <c r="D121" i="26" s="1"/>
  <c r="U26" i="4"/>
  <c r="D129" i="26" s="1"/>
  <c r="D26" i="4"/>
  <c r="D112" i="26" s="1"/>
  <c r="R26" i="4"/>
  <c r="D126" i="26" s="1"/>
  <c r="J26" i="4"/>
  <c r="D118" i="26" s="1"/>
  <c r="O26" i="4"/>
  <c r="D123" i="26" s="1"/>
  <c r="L26" i="4"/>
  <c r="D120" i="26" s="1"/>
  <c r="E26" i="4"/>
  <c r="D113" i="26" s="1"/>
  <c r="G26" i="4"/>
  <c r="D115" i="26" s="1"/>
  <c r="Q26" i="4"/>
  <c r="D125" i="26" s="1"/>
  <c r="C9" i="4"/>
  <c r="D111" i="9" s="1"/>
  <c r="P9" i="4"/>
  <c r="D124" i="9" s="1"/>
  <c r="V9" i="4"/>
  <c r="D130" i="9" s="1"/>
  <c r="K9" i="4"/>
  <c r="D119" i="9" s="1"/>
  <c r="G9" i="4"/>
  <c r="D115" i="9" s="1"/>
  <c r="W9" i="4"/>
  <c r="D131" i="9" s="1"/>
  <c r="L9" i="4"/>
  <c r="D120" i="9" s="1"/>
  <c r="B9" i="4"/>
  <c r="H9" i="4"/>
  <c r="D116" i="9" s="1"/>
  <c r="D9" i="4"/>
  <c r="D112" i="9" s="1"/>
  <c r="Q9" i="4"/>
  <c r="D125" i="9" s="1"/>
  <c r="R9" i="4"/>
  <c r="D126" i="9" s="1"/>
  <c r="N9" i="4"/>
  <c r="D122" i="9" s="1"/>
  <c r="T9" i="4"/>
  <c r="D128" i="9" s="1"/>
  <c r="I9" i="4"/>
  <c r="D117" i="9" s="1"/>
  <c r="S9" i="4"/>
  <c r="D127" i="9" s="1"/>
  <c r="F9" i="4"/>
  <c r="D114" i="9" s="1"/>
  <c r="O9" i="4"/>
  <c r="D123" i="9" s="1"/>
  <c r="M9" i="4"/>
  <c r="D121" i="9" s="1"/>
  <c r="J9" i="4"/>
  <c r="D118" i="9" s="1"/>
  <c r="E9" i="4"/>
  <c r="D113" i="9" s="1"/>
  <c r="U9" i="4"/>
  <c r="D129" i="9" s="1"/>
  <c r="C12" i="4"/>
  <c r="D111" i="12" s="1"/>
  <c r="R12" i="4"/>
  <c r="D126" i="12" s="1"/>
  <c r="T12" i="4"/>
  <c r="D128" i="12" s="1"/>
  <c r="D12" i="4"/>
  <c r="D112" i="12" s="1"/>
  <c r="Q12" i="4"/>
  <c r="D125" i="12" s="1"/>
  <c r="N12" i="4"/>
  <c r="D122" i="12" s="1"/>
  <c r="G12" i="4"/>
  <c r="D115" i="12" s="1"/>
  <c r="E12" i="4"/>
  <c r="D113" i="12" s="1"/>
  <c r="M12" i="4"/>
  <c r="D121" i="12" s="1"/>
  <c r="S12" i="4"/>
  <c r="D127" i="12" s="1"/>
  <c r="B12" i="4"/>
  <c r="F12" i="4"/>
  <c r="D114" i="12" s="1"/>
  <c r="P12" i="4"/>
  <c r="D124" i="12" s="1"/>
  <c r="I12" i="4"/>
  <c r="D117" i="12" s="1"/>
  <c r="O12" i="4"/>
  <c r="D123" i="12" s="1"/>
  <c r="U12" i="4"/>
  <c r="D129" i="12" s="1"/>
  <c r="L12" i="4"/>
  <c r="D120" i="12" s="1"/>
  <c r="V12" i="4"/>
  <c r="D130" i="12" s="1"/>
  <c r="K12" i="4"/>
  <c r="D119" i="12" s="1"/>
  <c r="H12" i="4"/>
  <c r="D116" i="12" s="1"/>
  <c r="J12" i="4"/>
  <c r="D118" i="12" s="1"/>
  <c r="W12" i="4"/>
  <c r="D131" i="12" s="1"/>
  <c r="D3" i="29"/>
  <c r="G22" i="4"/>
  <c r="D115" i="22" s="1"/>
  <c r="D22" i="4"/>
  <c r="D112" i="22" s="1"/>
  <c r="W22" i="4"/>
  <c r="D131" i="22" s="1"/>
  <c r="K22" i="4"/>
  <c r="D119" i="22" s="1"/>
  <c r="V22" i="4"/>
  <c r="D130" i="22" s="1"/>
  <c r="E22" i="4"/>
  <c r="D113" i="22" s="1"/>
  <c r="S22" i="4"/>
  <c r="D127" i="22" s="1"/>
  <c r="I22" i="4"/>
  <c r="D117" i="22" s="1"/>
  <c r="H22" i="4"/>
  <c r="D116" i="22" s="1"/>
  <c r="F22" i="4"/>
  <c r="D114" i="22" s="1"/>
  <c r="T22" i="4"/>
  <c r="D128" i="22" s="1"/>
  <c r="C22" i="4"/>
  <c r="D111" i="22" s="1"/>
  <c r="O22" i="4"/>
  <c r="D123" i="22" s="1"/>
  <c r="U22" i="4"/>
  <c r="D129" i="22" s="1"/>
  <c r="N22" i="4"/>
  <c r="D122" i="22" s="1"/>
  <c r="R22" i="4"/>
  <c r="D126" i="22" s="1"/>
  <c r="J22" i="4"/>
  <c r="D118" i="22" s="1"/>
  <c r="Q22" i="4"/>
  <c r="D125" i="22" s="1"/>
  <c r="M22" i="4"/>
  <c r="D121" i="22" s="1"/>
  <c r="B22" i="4"/>
  <c r="L22" i="4"/>
  <c r="D120" i="22" s="1"/>
  <c r="P22" i="4"/>
  <c r="D124" i="22" s="1"/>
  <c r="E20" i="4"/>
  <c r="D113" i="20" s="1"/>
  <c r="U20" i="4"/>
  <c r="D129" i="20" s="1"/>
  <c r="H20" i="4"/>
  <c r="D116" i="20" s="1"/>
  <c r="P20" i="4"/>
  <c r="D124" i="20" s="1"/>
  <c r="T20" i="4"/>
  <c r="D128" i="20" s="1"/>
  <c r="Q20" i="4"/>
  <c r="D125" i="20" s="1"/>
  <c r="W20" i="4"/>
  <c r="D131" i="20" s="1"/>
  <c r="L20" i="4"/>
  <c r="D120" i="20" s="1"/>
  <c r="R20" i="4"/>
  <c r="D126" i="20" s="1"/>
  <c r="C20" i="4"/>
  <c r="D111" i="20" s="1"/>
  <c r="M20" i="4"/>
  <c r="D121" i="20" s="1"/>
  <c r="S20" i="4"/>
  <c r="D127" i="20" s="1"/>
  <c r="K20" i="4"/>
  <c r="D119" i="20" s="1"/>
  <c r="B20" i="4"/>
  <c r="N20" i="4"/>
  <c r="D122" i="20" s="1"/>
  <c r="I20" i="4"/>
  <c r="D117" i="20" s="1"/>
  <c r="O20" i="4"/>
  <c r="D123" i="20" s="1"/>
  <c r="F20" i="4"/>
  <c r="D114" i="20" s="1"/>
  <c r="V20" i="4"/>
  <c r="D130" i="20" s="1"/>
  <c r="D20" i="4"/>
  <c r="D112" i="20" s="1"/>
  <c r="G20" i="4"/>
  <c r="D115" i="20" s="1"/>
  <c r="J20" i="4"/>
  <c r="D118" i="20" s="1"/>
  <c r="C18" i="4"/>
  <c r="D111" i="18" s="1"/>
  <c r="F18" i="4"/>
  <c r="D114" i="18" s="1"/>
  <c r="W18" i="4"/>
  <c r="D131" i="18" s="1"/>
  <c r="I18" i="4"/>
  <c r="D117" i="18" s="1"/>
  <c r="M18" i="4"/>
  <c r="D121" i="18" s="1"/>
  <c r="U18" i="4"/>
  <c r="D129" i="18" s="1"/>
  <c r="S18" i="4"/>
  <c r="D127" i="18" s="1"/>
  <c r="G18" i="4"/>
  <c r="D115" i="18" s="1"/>
  <c r="R18" i="4"/>
  <c r="D126" i="18" s="1"/>
  <c r="K18" i="4"/>
  <c r="D119" i="18" s="1"/>
  <c r="E18" i="4"/>
  <c r="D113" i="18" s="1"/>
  <c r="O18" i="4"/>
  <c r="D123" i="18" s="1"/>
  <c r="J18" i="4"/>
  <c r="D118" i="18" s="1"/>
  <c r="N18" i="4"/>
  <c r="D122" i="18" s="1"/>
  <c r="T18" i="4"/>
  <c r="D128" i="18" s="1"/>
  <c r="D18" i="4"/>
  <c r="D112" i="18" s="1"/>
  <c r="B18" i="4"/>
  <c r="L18" i="4"/>
  <c r="D120" i="18" s="1"/>
  <c r="Q18" i="4"/>
  <c r="D125" i="18" s="1"/>
  <c r="H18" i="4"/>
  <c r="D116" i="18" s="1"/>
  <c r="P18" i="4"/>
  <c r="D124" i="18" s="1"/>
  <c r="V18" i="4"/>
  <c r="D130" i="18" s="1"/>
  <c r="D110" i="19"/>
  <c r="H16" i="29" s="1"/>
  <c r="C14" i="4"/>
  <c r="D111" i="14" s="1"/>
  <c r="N14" i="4"/>
  <c r="D122" i="14" s="1"/>
  <c r="R14" i="4"/>
  <c r="D126" i="14" s="1"/>
  <c r="J14" i="4"/>
  <c r="D118" i="14" s="1"/>
  <c r="L14" i="4"/>
  <c r="D120" i="14" s="1"/>
  <c r="E14" i="4"/>
  <c r="D113" i="14" s="1"/>
  <c r="U14" i="4"/>
  <c r="D129" i="14" s="1"/>
  <c r="P14" i="4"/>
  <c r="D124" i="14" s="1"/>
  <c r="I14" i="4"/>
  <c r="D117" i="14" s="1"/>
  <c r="W14" i="4"/>
  <c r="Q14" i="4"/>
  <c r="D125" i="14" s="1"/>
  <c r="B14" i="4"/>
  <c r="D14" i="4"/>
  <c r="D112" i="14" s="1"/>
  <c r="G14" i="4"/>
  <c r="D115" i="14" s="1"/>
  <c r="V14" i="4"/>
  <c r="D130" i="14" s="1"/>
  <c r="K14" i="4"/>
  <c r="D119" i="14" s="1"/>
  <c r="O14" i="4"/>
  <c r="D123" i="14" s="1"/>
  <c r="S14" i="4"/>
  <c r="D127" i="14" s="1"/>
  <c r="H14" i="4"/>
  <c r="D116" i="14" s="1"/>
  <c r="T14" i="4"/>
  <c r="D128" i="14" s="1"/>
  <c r="M14" i="4"/>
  <c r="D121" i="14" s="1"/>
  <c r="F14" i="4"/>
  <c r="D114" i="14" s="1"/>
  <c r="C17" i="4"/>
  <c r="D111" i="17" s="1"/>
  <c r="Q17" i="4"/>
  <c r="D125" i="17" s="1"/>
  <c r="D17" i="4"/>
  <c r="D112" i="17" s="1"/>
  <c r="U17" i="4"/>
  <c r="D129" i="17" s="1"/>
  <c r="L17" i="4"/>
  <c r="D120" i="17" s="1"/>
  <c r="O17" i="4"/>
  <c r="D123" i="17" s="1"/>
  <c r="K17" i="4"/>
  <c r="D119" i="17" s="1"/>
  <c r="H17" i="4"/>
  <c r="D116" i="17" s="1"/>
  <c r="F17" i="4"/>
  <c r="D114" i="17" s="1"/>
  <c r="B17" i="4"/>
  <c r="V17" i="4"/>
  <c r="D130" i="17" s="1"/>
  <c r="I17" i="4"/>
  <c r="D117" i="17" s="1"/>
  <c r="W17" i="4"/>
  <c r="D131" i="17" s="1"/>
  <c r="E17" i="4"/>
  <c r="D113" i="17" s="1"/>
  <c r="R17" i="4"/>
  <c r="D126" i="17" s="1"/>
  <c r="J17" i="4"/>
  <c r="D118" i="17" s="1"/>
  <c r="S17" i="4"/>
  <c r="D127" i="17" s="1"/>
  <c r="G17" i="4"/>
  <c r="D115" i="17" s="1"/>
  <c r="N17" i="4"/>
  <c r="D122" i="17" s="1"/>
  <c r="T17" i="4"/>
  <c r="D128" i="17" s="1"/>
  <c r="M17" i="4"/>
  <c r="D121" i="17" s="1"/>
  <c r="P17" i="4"/>
  <c r="D124" i="17" s="1"/>
  <c r="B24" i="4"/>
  <c r="L24" i="4"/>
  <c r="D120" i="24" s="1"/>
  <c r="M24" i="4"/>
  <c r="D121" i="24" s="1"/>
  <c r="S24" i="4"/>
  <c r="D127" i="24" s="1"/>
  <c r="W24" i="4"/>
  <c r="D131" i="24" s="1"/>
  <c r="P24" i="4"/>
  <c r="D124" i="24" s="1"/>
  <c r="R24" i="4"/>
  <c r="D126" i="24" s="1"/>
  <c r="I24" i="4"/>
  <c r="D117" i="24" s="1"/>
  <c r="O24" i="4"/>
  <c r="D123" i="24" s="1"/>
  <c r="E24" i="4"/>
  <c r="D113" i="24" s="1"/>
  <c r="G24" i="4"/>
  <c r="D115" i="24" s="1"/>
  <c r="C24" i="4"/>
  <c r="D111" i="24" s="1"/>
  <c r="N24" i="4"/>
  <c r="D122" i="24" s="1"/>
  <c r="K24" i="4"/>
  <c r="D119" i="24" s="1"/>
  <c r="H24" i="4"/>
  <c r="D116" i="24" s="1"/>
  <c r="F24" i="4"/>
  <c r="D114" i="24" s="1"/>
  <c r="J24" i="4"/>
  <c r="D118" i="24" s="1"/>
  <c r="T24" i="4"/>
  <c r="D128" i="24" s="1"/>
  <c r="Q24" i="4"/>
  <c r="D125" i="24" s="1"/>
  <c r="U24" i="4"/>
  <c r="D129" i="24" s="1"/>
  <c r="V24" i="4"/>
  <c r="D130" i="24" s="1"/>
  <c r="D24" i="4"/>
  <c r="D112" i="24" s="1"/>
  <c r="C15" i="4"/>
  <c r="D111" i="15" s="1"/>
  <c r="B15" i="4"/>
  <c r="R15" i="4"/>
  <c r="D126" i="15" s="1"/>
  <c r="K15" i="4"/>
  <c r="D119" i="15" s="1"/>
  <c r="U15" i="4"/>
  <c r="D129" i="15" s="1"/>
  <c r="J15" i="4"/>
  <c r="D118" i="15" s="1"/>
  <c r="D15" i="4"/>
  <c r="D112" i="15" s="1"/>
  <c r="T15" i="4"/>
  <c r="D128" i="15" s="1"/>
  <c r="Q15" i="4"/>
  <c r="D125" i="15" s="1"/>
  <c r="I15" i="4"/>
  <c r="D117" i="15" s="1"/>
  <c r="E15" i="4"/>
  <c r="D113" i="15" s="1"/>
  <c r="F15" i="4"/>
  <c r="D114" i="15" s="1"/>
  <c r="W15" i="4"/>
  <c r="D131" i="15" s="1"/>
  <c r="G15" i="4"/>
  <c r="D115" i="15" s="1"/>
  <c r="H15" i="4"/>
  <c r="D116" i="15" s="1"/>
  <c r="L15" i="4"/>
  <c r="D120" i="15" s="1"/>
  <c r="P15" i="4"/>
  <c r="D124" i="15" s="1"/>
  <c r="S15" i="4"/>
  <c r="D127" i="15" s="1"/>
  <c r="N15" i="4"/>
  <c r="D122" i="15" s="1"/>
  <c r="O15" i="4"/>
  <c r="D123" i="15" s="1"/>
  <c r="V15" i="4"/>
  <c r="D130" i="15" s="1"/>
  <c r="M15" i="4"/>
  <c r="D121" i="15" s="1"/>
  <c r="C10" i="4"/>
  <c r="D111" i="10" s="1"/>
  <c r="U10" i="4"/>
  <c r="D129" i="10" s="1"/>
  <c r="O10" i="4"/>
  <c r="D123" i="10" s="1"/>
  <c r="H10" i="4"/>
  <c r="D116" i="10" s="1"/>
  <c r="N10" i="4"/>
  <c r="D122" i="10" s="1"/>
  <c r="K10" i="4"/>
  <c r="D119" i="10" s="1"/>
  <c r="W10" i="4"/>
  <c r="D131" i="10" s="1"/>
  <c r="B10" i="4"/>
  <c r="G10" i="4"/>
  <c r="D115" i="10" s="1"/>
  <c r="J10" i="4"/>
  <c r="D118" i="10" s="1"/>
  <c r="I10" i="4"/>
  <c r="D117" i="10" s="1"/>
  <c r="E10" i="4"/>
  <c r="D113" i="10" s="1"/>
  <c r="R10" i="4"/>
  <c r="D126" i="10" s="1"/>
  <c r="V10" i="4"/>
  <c r="D130" i="10" s="1"/>
  <c r="T10" i="4"/>
  <c r="D128" i="10" s="1"/>
  <c r="Q10" i="4"/>
  <c r="D125" i="10" s="1"/>
  <c r="M10" i="4"/>
  <c r="D121" i="10" s="1"/>
  <c r="S10" i="4"/>
  <c r="D127" i="10" s="1"/>
  <c r="L10" i="4"/>
  <c r="D120" i="10" s="1"/>
  <c r="P10" i="4"/>
  <c r="D124" i="10" s="1"/>
  <c r="D10" i="4"/>
  <c r="D112" i="10" s="1"/>
  <c r="F10" i="4"/>
  <c r="D114" i="10" s="1"/>
  <c r="D110" i="3" l="1"/>
  <c r="H5" i="29" s="1"/>
  <c r="D110" i="23"/>
  <c r="H20" i="29" s="1"/>
  <c r="D110" i="16"/>
  <c r="H13" i="29" s="1"/>
  <c r="D110" i="27"/>
  <c r="H24" i="29" s="1"/>
  <c r="D110" i="13"/>
  <c r="H10" i="29" s="1"/>
  <c r="D131" i="28"/>
  <c r="D110" i="28" s="1"/>
  <c r="H25" i="29" s="1"/>
  <c r="D131" i="25"/>
  <c r="D110" i="25" s="1"/>
  <c r="H22" i="29" s="1"/>
  <c r="D131" i="14"/>
  <c r="D110" i="14" s="1"/>
  <c r="H11" i="29" s="1"/>
  <c r="D110" i="22"/>
  <c r="H19" i="29" s="1"/>
  <c r="D110" i="26"/>
  <c r="H23" i="29" s="1"/>
  <c r="D110" i="10"/>
  <c r="H7" i="29" s="1"/>
  <c r="D110" i="24"/>
  <c r="H21" i="29" s="1"/>
  <c r="D110" i="9"/>
  <c r="H6" i="29" s="1"/>
  <c r="D110" i="17"/>
  <c r="H14" i="29" s="1"/>
  <c r="D110" i="12"/>
  <c r="H9" i="29" s="1"/>
  <c r="D110" i="20"/>
  <c r="H17" i="29" s="1"/>
  <c r="D110" i="21"/>
  <c r="H18" i="29" s="1"/>
  <c r="D110" i="11"/>
  <c r="H8" i="29" s="1"/>
  <c r="D110" i="15"/>
  <c r="H12" i="29" s="1"/>
  <c r="D110" i="18"/>
  <c r="H15" i="29" s="1"/>
  <c r="H3" i="29" l="1"/>
  <c r="B29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Lidberg Ulf</author>
  </authors>
  <commentList>
    <comment ref="A37" authorId="0" shapeId="0" xr:uid="{153D9E3A-A04B-4C05-90E7-1E25370B0D31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Uppdaterade befolkningstal
</t>
        </r>
      </text>
    </comment>
    <comment ref="AH37" authorId="0" shapeId="0" xr:uid="{5343A12B-1329-41B6-A30D-C45EBA62DE28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Tjänsten börjar faktureras från Q1-24.
15 658 835:-
Anslutningar påbörjas fakurering under 2023
Ingen +4% utifrån avsiktsförklaring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Lidberg Ulf</author>
  </authors>
  <commentList>
    <comment ref="D40" authorId="0" shapeId="0" xr:uid="{90E3D9D0-04DD-48E0-A4F3-70B01840644C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Ny i förvaltning 2024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Lidberg Ulf</author>
  </authors>
  <commentList>
    <comment ref="AH1" authorId="0" shapeId="0" xr:uid="{3ACBE20A-7BD1-4FD5-9240-A84B1CCD0509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senaste prognos</t>
        </r>
      </text>
    </comment>
    <comment ref="AL1" authorId="0" shapeId="0" xr:uid="{EF65FAF0-BF26-410B-867D-F5F59C9F6E3B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senaste prognos</t>
        </r>
      </text>
    </comment>
    <comment ref="AP1" authorId="0" shapeId="0" xr:uid="{381CFEB1-A30B-46B0-8894-E7888FED51A7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senaste prognos</t>
        </r>
      </text>
    </comment>
    <comment ref="BR1" authorId="0" shapeId="0" xr:uid="{2678FE02-CE8C-426C-905F-3E3C588926CA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senaste prognos
</t>
        </r>
      </text>
    </comment>
    <comment ref="BV1" authorId="0" shapeId="0" xr:uid="{99DF8CA8-75B8-42E5-AB98-83827150566A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Stängs 2024</t>
        </r>
      </text>
    </comment>
    <comment ref="BZ1" authorId="0" shapeId="0" xr:uid="{D73EBA6A-6935-4A74-A441-A754E466E771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senaste prognos
</t>
        </r>
      </text>
    </comment>
    <comment ref="CL1" authorId="0" shapeId="0" xr:uid="{C309ADD6-937C-4359-AEDB-77E0131B633C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Kolla om även STO skall ha höjning
</t>
        </r>
      </text>
    </comment>
    <comment ref="CX1" authorId="0" shapeId="0" xr:uid="{E2E6060A-447C-4B73-BC31-AAB06712CC96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Lägg till nytt pris
</t>
        </r>
      </text>
    </comment>
    <comment ref="Z34" authorId="0" shapeId="0" xr:uid="{AE760B09-9583-4B0D-9E1C-767A3E1FDE83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Stockholms tidigare fasta pris borttaget 2024 och gällande invånarpris gäller för alla anslutna regioner
Tidigare 50%-rabatt borttagen till 2024.
Ingen 4%-höjning 2024
Priset är 1,1736348 per inv. men är rabatterat med 50% under 2023. 
Stockholms pris på 1,6 gäller redan 2023</t>
        </r>
      </text>
    </comment>
    <comment ref="AH34" authorId="0" shapeId="0" xr:uid="{392C1D36-4DCC-40DF-9A39-9211954B1A2A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Uppjusterat 4%. Dock ingen kontroll på tröskelnivåre</t>
        </r>
      </text>
    </comment>
    <comment ref="AL34" authorId="0" shapeId="0" xr:uid="{2B062F0F-2075-4BF9-BBF2-235D0E40F128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230830 Lagt in helårsprognos 2023 +4%</t>
        </r>
      </text>
    </comment>
    <comment ref="AP34" authorId="0" shapeId="0" xr:uid="{B9C0E6CF-A841-4FFF-AB88-4607134CF2B3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230911 Justerat upp licenser med 4%. Osäker siffra!
Justerat upp siffror efter budgeterat 52 mkr för licenser (genomfakturering). Tidigare pris: 4,47630852715795</t>
        </r>
      </text>
    </comment>
    <comment ref="AX34" authorId="0" shapeId="0" xr:uid="{4DF0E6C1-C029-4E1E-8018-3C04FB50DCE6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Beslut att Inera driver tjänsten till 1/4 2024. Ingen fakturering.
</t>
        </r>
      </text>
    </comment>
    <comment ref="BB34" authorId="0" shapeId="0" xr:uid="{07FCA4FE-91A0-47FA-B563-713A34594485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Ver. med Camilla Jacobsson</t>
        </r>
      </text>
    </comment>
    <comment ref="BF34" authorId="0" shapeId="0" xr:uid="{7F398F3A-7D7C-422A-9270-4D11055DDE30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Ver. med Camilla Jacobsson</t>
        </r>
      </text>
    </comment>
    <comment ref="BJ34" authorId="0" shapeId="0" xr:uid="{1C327895-8461-4191-AEAF-163F63699058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Tjänsten pausar fakturering från och med Q3 2023. Q3 kreditfaktureras</t>
        </r>
      </text>
    </comment>
    <comment ref="BN34" authorId="0" shapeId="0" xr:uid="{C9576919-7663-44A2-B24A-1546342D0926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Statistiktjänst export flyttas mot 9121 vid Q2-23
Bastjänsten döps om till Statistiktjänst Organisationsstatistik</t>
        </r>
      </text>
    </comment>
    <comment ref="BV34" authorId="0" shapeId="0" xr:uid="{30A06541-280C-4907-BBBE-4E93FDD88FEE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Priset angivet för helår men kommer bara att faktureras för Q1-Q2.
Slutfakturerat 2023 av förvaltningen</t>
        </r>
      </text>
    </comment>
    <comment ref="CD34" authorId="0" shapeId="0" xr:uid="{CFA03575-1D71-4B61-A748-5D137E33BAE1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Gävleborg tillagt från Q1-23</t>
        </r>
      </text>
    </comment>
    <comment ref="CL34" authorId="0" shapeId="0" xr:uid="{D39C0311-7578-4964-BB8D-C311F1ED23EB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Ändrat från 0,80 till 1,30
Avtalat pris 680tkr mot Stockholm ligger fast till och med 2026 enl. Maria Berglund och Sofie Zetterström.</t>
        </r>
      </text>
    </comment>
    <comment ref="CP34" authorId="0" shapeId="0" xr:uid="{60B2F6BE-353F-4A3F-B05B-BCCF67A3AB68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Vilka regioner och vilket belopp beslutat jan 23. 7,20:-/invånare</t>
        </r>
      </text>
    </comment>
    <comment ref="CT34" authorId="0" shapeId="0" xr:uid="{A33BF970-622D-4ED5-8907-34650E468338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Fakturering Q3 läggs i KP. Kronoberg kommit till så priset sänks till 0,73 kr/inv. 
"Gamla tjänsten". Inga kunder tills ny tjänst lanseras i mitten av 2023. Då till 3300000:-/år (hälften 2023) Utveckling faktureras för Q1-Q2 2023</t>
        </r>
      </text>
    </comment>
    <comment ref="CX34" authorId="0" shapeId="0" xr:uid="{08CDAD90-1DFD-4D82-AFD1-7B53087B344F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Från 2024 skall samma intäkter faktureras mot förvaltning och inte utveckling</t>
        </r>
      </text>
    </comment>
    <comment ref="DB34" authorId="0" shapeId="0" xr:uid="{46D51CD5-4542-47B4-8DE3-9B98607DDC7B}">
      <text>
        <r>
          <rPr>
            <b/>
            <sz val="9"/>
            <color indexed="81"/>
            <rFont val="Tahoma"/>
            <family val="2"/>
          </rPr>
          <t>Lidberg Ulf:</t>
        </r>
        <r>
          <rPr>
            <sz val="9"/>
            <color indexed="81"/>
            <rFont val="Tahoma"/>
            <family val="2"/>
          </rPr>
          <t xml:space="preserve">
I förvaltning från halvår 2023</t>
        </r>
      </text>
    </comment>
  </commentList>
</comments>
</file>

<file path=xl/sharedStrings.xml><?xml version="1.0" encoding="utf-8"?>
<sst xmlns="http://schemas.openxmlformats.org/spreadsheetml/2006/main" count="2700" uniqueCount="458">
  <si>
    <t>Elektronisk remiss</t>
  </si>
  <si>
    <t>Födelseanmälan</t>
  </si>
  <si>
    <t>Händelseanalys (Nitha)</t>
  </si>
  <si>
    <t>Nationell patientöversikt</t>
  </si>
  <si>
    <t>Pascal</t>
  </si>
  <si>
    <t>Rikshandboken i barnhälsovård</t>
  </si>
  <si>
    <t>Vårdhandboken</t>
  </si>
  <si>
    <t>Stockholms läns landsting</t>
  </si>
  <si>
    <t>Landstinget Sörmland</t>
  </si>
  <si>
    <t>Region Östergötland</t>
  </si>
  <si>
    <t>Region Jönköpings län</t>
  </si>
  <si>
    <t>Region Kronoberg</t>
  </si>
  <si>
    <t>Landstinget i Kalmar län</t>
  </si>
  <si>
    <t>Region Gotland</t>
  </si>
  <si>
    <t>Landstinget Blekinge</t>
  </si>
  <si>
    <t>Region Skåne</t>
  </si>
  <si>
    <t>Region Halland</t>
  </si>
  <si>
    <t>Västra Götalandsregionen</t>
  </si>
  <si>
    <t>Landstinget i Värmland</t>
  </si>
  <si>
    <t>Region Örebro län</t>
  </si>
  <si>
    <t>Landstinget Västmanland</t>
  </si>
  <si>
    <t>Landstinget Dalarna</t>
  </si>
  <si>
    <t>Region Gävleborg</t>
  </si>
  <si>
    <t>Landstinget Västernorrland</t>
  </si>
  <si>
    <t>Region Jämtland Härjedalen</t>
  </si>
  <si>
    <t>Västerbottens läns landsting</t>
  </si>
  <si>
    <t>Region Uppsala</t>
  </si>
  <si>
    <t>Region Norrbotten</t>
  </si>
  <si>
    <t>E-klient</t>
  </si>
  <si>
    <t>Infektions-verktyget</t>
  </si>
  <si>
    <t>Gemensamt finansierade tjänster</t>
  </si>
  <si>
    <t>Valbara tjänster</t>
  </si>
  <si>
    <t>N/A</t>
  </si>
  <si>
    <t>x</t>
  </si>
  <si>
    <t xml:space="preserve"> </t>
  </si>
  <si>
    <t xml:space="preserve">  </t>
  </si>
  <si>
    <t>Faktureringsprincip</t>
  </si>
  <si>
    <t>Betalningstidpunkt(er)</t>
  </si>
  <si>
    <t>Dec, Mar, Jun, Sep</t>
  </si>
  <si>
    <t>(Se expanderade rader nedan)</t>
  </si>
  <si>
    <t>Första faktureringstillfälle</t>
  </si>
  <si>
    <t>Se det detaljerade innehållet per område genom att expandera antalet rader via "plus-tecknet" till vänster</t>
  </si>
  <si>
    <t>Obeservera att detta inte är en komplett beställningsvolym till Inera, då vissa tjänster är volymbaserade eller innehåller tilläggstjänster av engångskaraktär</t>
  </si>
  <si>
    <t>Jun, Dec</t>
  </si>
  <si>
    <t>Datum</t>
  </si>
  <si>
    <t>Ändring</t>
  </si>
  <si>
    <t>Kommentar</t>
  </si>
  <si>
    <t>Sign</t>
  </si>
  <si>
    <t>Version</t>
  </si>
  <si>
    <t>Uli</t>
  </si>
  <si>
    <t>Ändringshistorik</t>
  </si>
  <si>
    <t>Gemensam infrastruktur</t>
  </si>
  <si>
    <t>Gemensam arkitektur</t>
  </si>
  <si>
    <t>Sista avtalsår avsiktsförkl.</t>
  </si>
  <si>
    <t>Invånare:</t>
  </si>
  <si>
    <t>Pris per invånare:</t>
  </si>
  <si>
    <t>1.0</t>
  </si>
  <si>
    <t>Per invånare</t>
  </si>
  <si>
    <t>Gemensamma i utveckling</t>
  </si>
  <si>
    <t>Valbara i utveckling</t>
  </si>
  <si>
    <t>Sammanställning av priser och faktureringstillfällen för de delar av Ineras tjänster som hanteras av eller via Programrådets medlemmar d.v.s. Gemensamma tjänster, Valbara tjänster, Gemensamma i utveckling och Valbara i utveckling.</t>
  </si>
  <si>
    <t>Identifierings-tjänster SITHS</t>
  </si>
  <si>
    <t>Katalogtjänster HSA</t>
  </si>
  <si>
    <t>Kommunikations-tjänster Sjunet</t>
  </si>
  <si>
    <t>Utomläns- fakturering</t>
  </si>
  <si>
    <t>Kvartal förskott</t>
  </si>
  <si>
    <t>Dec,Mar,Jun,Sep</t>
  </si>
  <si>
    <t>Årsvis engång i Dec</t>
  </si>
  <si>
    <t>Not.</t>
  </si>
  <si>
    <t>Total intäkt tjänst:</t>
  </si>
  <si>
    <t xml:space="preserve">Ombudstjänsten </t>
  </si>
  <si>
    <t>Halvårsvis i efterskott av förvaltning. Volymbaserade priser</t>
  </si>
  <si>
    <t>Prislistan publicerad</t>
  </si>
  <si>
    <t>1.1</t>
  </si>
  <si>
    <t>Noterat fakturerat Q2 för fem valbara: Nitha, Sebra, Screening, Labmedicin och Vaccinationsrapportering</t>
  </si>
  <si>
    <t>"</t>
  </si>
  <si>
    <t>Skåne sagt upp Nitha. Betalar 2020 ut. Abonnemanget upphör 201231</t>
  </si>
  <si>
    <t>Västernorrland tillagt till Screening Livmoderhals enl. avsiktsförklaring. Prislistan 1.1 publicerad på Inera.se</t>
  </si>
  <si>
    <t>Noterat krav på SDK från programråd att de som hoppar på efter 2020 skall betala retroaktivt från 2020.</t>
  </si>
  <si>
    <t>1.2</t>
  </si>
  <si>
    <t>Noterat att Sebra inte får någon prishöjning enl. avsiktsförklaring. Priser 2019+2% gäller 2020</t>
  </si>
  <si>
    <t>Noterat att Tidbok utgår pga. negativ avsiktsförklaring.</t>
  </si>
  <si>
    <t>Pris för SDK inlagt</t>
  </si>
  <si>
    <t>Sörmland tillagt till Screening Livmoderhals. Faktureras retroaktivt och går in i Q3-faktureringen 2020</t>
  </si>
  <si>
    <t>Lagt in fastslaget pris för Egen provhantering på 0,8 kr/invånare.</t>
  </si>
  <si>
    <t>Markerat vilka regioner som köper Egen Provhantering. Dock inget pris angivet. Förvaltningen sköter fakt. 2020</t>
  </si>
  <si>
    <t>Markerat fakturerat Q1-Q3</t>
  </si>
  <si>
    <t>Klar för publicering på Inera.se i ver. 1.12</t>
  </si>
  <si>
    <t>1.3</t>
  </si>
  <si>
    <t>Publicerad på Inera.se</t>
  </si>
  <si>
    <t>Automatiserad vaccinationsrapportering avslutar fakturering efter Q3</t>
  </si>
  <si>
    <t>Noterat fakturerat Q-4 för valbara och valbara i utveckling (4 tjänster)</t>
  </si>
  <si>
    <t>Lagt till Statistiktjänst som ny valbar i utveckling</t>
  </si>
  <si>
    <t>Noterat att Sebra ej skall faktureras för 2021</t>
  </si>
  <si>
    <t>Lagt in nya priser för 2021 Gemensamma per 201007</t>
  </si>
  <si>
    <t>Lagt till Informationsutlämning Inka och digitala kallelser som ny valbar i utveckling. Dock ej prissatt</t>
  </si>
  <si>
    <t>Sebra och Vaccinationsrapportering prisnollade</t>
  </si>
  <si>
    <t>BEVAKA OM SKÅNE SKALL TILLBAKS FÖR NITHA. Upphävning aviserad. Väntar på skriftligt underlag</t>
  </si>
  <si>
    <t>OBS att just nu finns 2 mastrar. En för 2020 en för 2021</t>
  </si>
  <si>
    <t>Uppdaterat befolkningsstatistik SCB per 200930</t>
  </si>
  <si>
    <t>Uppdaterat med nya prisuppgifter 201110</t>
  </si>
  <si>
    <t>Sebra och tidbokningstjänst borttagna ur valbar 2021</t>
  </si>
  <si>
    <t>Personuppgifts- tjänst</t>
  </si>
  <si>
    <t>SIL-Januss tillagd som valbar i utveckling</t>
  </si>
  <si>
    <t>Faktureras separat av tjänstens förvaltning</t>
  </si>
  <si>
    <t>Lagt till Säkerhetstjänster IDP och Logg,späärr&amp;samtycke som två valbara med 0,15 som pris</t>
  </si>
  <si>
    <t>1177 Video, 1177 bild, Digitala kallelser, Infoutlämning INCA, SIL Janusmed tillagda i valbar i utveckling</t>
  </si>
  <si>
    <t>Digitalt möte, ombudstjänst, formulär inom 1177 tillagda i valbara</t>
  </si>
  <si>
    <t>Markerat att Västerbotten förfakturerats för utvecklingsram 2021</t>
  </si>
  <si>
    <t>Bytt namn på Digitala kallelser till 1177 inkorg</t>
  </si>
  <si>
    <t>Västerbotten borttaget från Egen Provhantering. Hade av misstag hamnat som kund men avböjt avs. förkl</t>
  </si>
  <si>
    <t>UPA 1.4</t>
  </si>
  <si>
    <t>Västerbotten krediterade 201130</t>
  </si>
  <si>
    <t>Kronoberg borttaget från Egen Provhantering. Hade av misstag hamnat som kund men avböjt avs. förkl</t>
  </si>
  <si>
    <t>Kronoberg krediterade 201201</t>
  </si>
  <si>
    <t>Markerat att VGR förfakturerats för utvecklingsram 2021</t>
  </si>
  <si>
    <t>Region Stockholm</t>
  </si>
  <si>
    <t>Region Sörmland</t>
  </si>
  <si>
    <t>Region Kalmar län</t>
  </si>
  <si>
    <t>Region Blekinge</t>
  </si>
  <si>
    <t>Region Värmland</t>
  </si>
  <si>
    <t>Region Västmanland</t>
  </si>
  <si>
    <t>Region Dalarna</t>
  </si>
  <si>
    <t>Region Västernorrland</t>
  </si>
  <si>
    <t>Region Västerbotten</t>
  </si>
  <si>
    <t>UPA 1.3</t>
  </si>
  <si>
    <t>Licenskostnaden fördelas solidariskt mellan landsting och regioner baserat på antal invånare.</t>
  </si>
  <si>
    <t>Förtydligat beskrivning av Eira valbar</t>
  </si>
  <si>
    <t>Lagt till Örebro som kund till Screening Livmoderhals från 2021.</t>
  </si>
  <si>
    <t>Fakturerat Örebro retroaktivt och i förskott Q1-21</t>
  </si>
  <si>
    <t>Ändrat namn Informationsförsörjning INCA</t>
  </si>
  <si>
    <t>Eira Licenser (innehåll)</t>
  </si>
  <si>
    <t>Eira 
(biblioteks- konsortium)</t>
  </si>
  <si>
    <t>Gemensamt region helår
Prisbas totalintäkt</t>
  </si>
  <si>
    <t>Version 1.14 publicerad på Inera.se</t>
  </si>
  <si>
    <t xml:space="preserve">UPA-version öppnad </t>
  </si>
  <si>
    <t>Version 1.15 publicerad på Inera.se</t>
  </si>
  <si>
    <t>Lagt till kolumn för sammanställning total/region i flikarna valbara tjänster och valbara i utveckling</t>
  </si>
  <si>
    <t>Prognossiffror</t>
  </si>
  <si>
    <t>Uppdaterat Biobanksregister med nytt sänkt årspris och angivit att slutfakturering sker Q2</t>
  </si>
  <si>
    <t>Markerat att utvecklingram 2021 faktureras kvarvarande regioner inför Q2 som engångsfakturering</t>
  </si>
  <si>
    <t>Lagt till prisuppgifter för alla tjänster, även volymbaserade i form av prognossifror fån förvaltningar</t>
  </si>
  <si>
    <t>Version 1.16 publicerad på Inera.se</t>
  </si>
  <si>
    <t>1.4</t>
  </si>
  <si>
    <t>UPA 1.5</t>
  </si>
  <si>
    <t>1.5</t>
  </si>
  <si>
    <t>UPA 1.6</t>
  </si>
  <si>
    <t>1.6</t>
  </si>
  <si>
    <t>UPA 1.7</t>
  </si>
  <si>
    <t xml:space="preserve">UPA-version 1.7 öppnad </t>
  </si>
  <si>
    <t xml:space="preserve">UPA-version 1.6 öppnad </t>
  </si>
  <si>
    <t>Noterat att Biobank slutfakturerat för året mot Q3</t>
  </si>
  <si>
    <t>Q3 fakturerades men krediterades senare</t>
  </si>
  <si>
    <t>Klar</t>
  </si>
  <si>
    <t>Prisändrad 2022</t>
  </si>
  <si>
    <t>Verifierat pris 2022</t>
  </si>
  <si>
    <t>0:- 2022</t>
  </si>
  <si>
    <t xml:space="preserve"> -</t>
  </si>
  <si>
    <t>Utv.ram?</t>
  </si>
  <si>
    <t>Valbar prognos</t>
  </si>
  <si>
    <t>IMT</t>
  </si>
  <si>
    <t>Vänta avsförkl</t>
  </si>
  <si>
    <t>Väntar på avsiktsförklaring</t>
  </si>
  <si>
    <t>Beställning läkemedelsnära produkter</t>
  </si>
  <si>
    <t>OK</t>
  </si>
  <si>
    <t>Ej budg</t>
  </si>
  <si>
    <t>Budgetcheck:</t>
  </si>
  <si>
    <t>Utv ram</t>
  </si>
  <si>
    <t>?</t>
  </si>
  <si>
    <t>Räknat om årsfakturering för Screening i och med att projektet pausats från halvårsskiftet.</t>
  </si>
  <si>
    <t>2109xxx</t>
  </si>
  <si>
    <t>UPA 1.8</t>
  </si>
  <si>
    <t>Årsjusteringar inför 2022</t>
  </si>
  <si>
    <t>Sil prishöjd 7mkr genom nya källor</t>
  </si>
  <si>
    <t>Inget KST</t>
  </si>
  <si>
    <t>Utomlänslistning och Högkostnadsskydd flyttade från gemensamma i utveckling till Gemensamma tjänster</t>
  </si>
  <si>
    <t>Formulär inom 1177 (9051) namnbytt till formulärhantering</t>
  </si>
  <si>
    <t>NPÖ 9024 prishöjd med 2,5mkr</t>
  </si>
  <si>
    <t>NKK 9141 tillagd som Gemensam tjänst</t>
  </si>
  <si>
    <t>Svevac ändrad från gemensam till valbar. Samma totalintäkt. Ny fördelning mot 5 regioner gjord</t>
  </si>
  <si>
    <t>Lagt till utbudstjänst som valbar tjänst. Med rätt siffror och deltagande efter avs.förkl.</t>
  </si>
  <si>
    <t>Översättningar och kommunikation covid-19 Borttagen 2022</t>
  </si>
  <si>
    <t>Informations- utbyte blodcentraler NY! Föreslagen men Utgår 2022</t>
  </si>
  <si>
    <t>Statistiktjänsten flyttad från valbar i utveckling till valbar tjänst. Samma pris.</t>
  </si>
  <si>
    <t>Net-Id</t>
  </si>
  <si>
    <t>Digitalt möte</t>
  </si>
  <si>
    <t>Kan bli förändringar senare</t>
  </si>
  <si>
    <t>Video och Bild 1177 tillagda</t>
  </si>
  <si>
    <t>Nytt verksamhetsstöd 1177 och Sil nya källor, flyttade till valbara i utveckling (under avsiktsförklaring).</t>
  </si>
  <si>
    <t>Biobank borttagen från Gemensam. Nedlagd.</t>
  </si>
  <si>
    <t>Pris basabonnemang</t>
  </si>
  <si>
    <t>Klagomålshantering tillagd som valbar i utveckling under avsiktsförklaring</t>
  </si>
  <si>
    <t>Lagt till några KST-nummer</t>
  </si>
  <si>
    <t>Markerat  att Uvecklingsram Umo/YOUMO och Video/distans skall vänta med Q1-fakturering</t>
  </si>
  <si>
    <t>0:- 2022 ???</t>
  </si>
  <si>
    <t>Ingen avs.förkl. Sannolikt finansiering utv.ram</t>
  </si>
  <si>
    <t>Hitta &amp; jämför hjälpmedel flyttad till ev. valbar i utv. AvsFörkl dragits tillbaka. Sannolikt utvecklingsram 2022</t>
  </si>
  <si>
    <t>Laboratoriemedicen utgår från 2022 och ingår i den höjda faktureringen för NPÖ</t>
  </si>
  <si>
    <t>Beslutat att underlag för befolkningsfördelning skall grundas på SCB augusti 2021 (ej sept)</t>
  </si>
  <si>
    <t>UPA1.91</t>
  </si>
  <si>
    <t>Lagt upp UPA 1.91</t>
  </si>
  <si>
    <t xml:space="preserve">Delat Umo och Youmo där Youmo får eget pris som valbar tjänst (samma kst). Fördelat om 1885000:- </t>
  </si>
  <si>
    <t>Lagt in rätt värden och hantering av PU, Säkerhetstjänster IDP och Samtycke/spärr/logg.</t>
  </si>
  <si>
    <t>UPA1.92</t>
  </si>
  <si>
    <t>Lagt upp UPA 1.92</t>
  </si>
  <si>
    <t>Lagt till att UMO &amp; Youmo utreds igen och faktureras inte ännu för Q1-22</t>
  </si>
  <si>
    <t>Kronoberg har laggts till för Egen provhantering</t>
  </si>
  <si>
    <t>Tagit bort Youmo som valbar tjänst. Kommer åter att ingå i Umo 2022</t>
  </si>
  <si>
    <t>UMO (Youmo)</t>
  </si>
  <si>
    <t>Markerat att Video &amp; Distans fakturerats manuellt för Q1-22 till 21-års priser</t>
  </si>
  <si>
    <t>Markerat att Umo Fakturerats manuellt för Q1 och skall läggas in för fakturering via KP</t>
  </si>
  <si>
    <t>Lagt till info om alla Q1-faktureringar</t>
  </si>
  <si>
    <t xml:space="preserve">Faktureras i januari för helår 2022 </t>
  </si>
  <si>
    <t>Noterat att Utvecklingsram faktureras manuellt helår 2022 (faktura ut i januari 2022)</t>
  </si>
  <si>
    <t>2.0</t>
  </si>
  <si>
    <t>UPA 2.01</t>
  </si>
  <si>
    <t>Öppnat UPA</t>
  </si>
  <si>
    <t>Lagt till Västmanland i "Bild i 1177 ". Västmanland faktureras separat för Q1 och går in i gemensamfakturering för Q2</t>
  </si>
  <si>
    <t>Lagt till Gävleborg i egen provhantering 211223. Faktureras Q1 separat sedan in i totalfaktureringen</t>
  </si>
  <si>
    <t>Hjälpmedels-tjänsten abonnemang</t>
  </si>
  <si>
    <t>Förtydligat faktureringsprincip för Hjälpmedelstjänsten, och att den består av abonnemang + rörlig del enl. Inera.se</t>
  </si>
  <si>
    <t>Lagt tillbaks siffror för fakturering Video &amp; distansmöte Q2. Ny prisstruktur inför Q3.</t>
  </si>
  <si>
    <t>Egen provhantering Stockholm faktureras gemensamt men till eget pris.</t>
  </si>
  <si>
    <t>Noterat osäkert KST Tidbokningstjänst. Hur skall det faktureras?</t>
  </si>
  <si>
    <t>Utveckling Nu tidbokningstjänst (Gemensam i utveckling) Nytt KST för fakt. 8364</t>
  </si>
  <si>
    <t>Lagt till Nytt verksamhetsstöd 1177 Vårdguiden på telefon, som valbar i utv. Manuell fakt q1-2 och sedan in i löpande fakturering</t>
  </si>
  <si>
    <t>Lagt till SDK som valbar tjänst. Dock ingen abonnemangsfakturering 2022</t>
  </si>
  <si>
    <t>UPA 2.02</t>
  </si>
  <si>
    <t>Publicerat version 2.02 på Inera.se</t>
  </si>
  <si>
    <t>Bytt namn på tjänsten Utmlänslistning till 1177 Listning</t>
  </si>
  <si>
    <t>2.01</t>
  </si>
  <si>
    <t>Delat upp priser för Video &amp; distansmöte i två separata artiklar och angivit nya priser från 220701.</t>
  </si>
  <si>
    <t>Video &amp; distans Flerpartsmöte</t>
  </si>
  <si>
    <t>Video och distans Infrastruktur</t>
  </si>
  <si>
    <t>SLL eget pris men med i Q-fakt!</t>
  </si>
  <si>
    <t>Ändrat namn på Intygstjänster till Intygstjänster Webcert</t>
  </si>
  <si>
    <t>Intygstjänster Webcert</t>
  </si>
  <si>
    <t>2.02</t>
  </si>
  <si>
    <t>UPA 2.03</t>
  </si>
  <si>
    <t>Justerat formler för Verksamhetsstöd 1177</t>
  </si>
  <si>
    <t>Uppdaterat årsprognos för Eira Licenser</t>
  </si>
  <si>
    <t>UPA 2.23</t>
  </si>
  <si>
    <t>Prognos! Faktureras kvartalsvis i förskott av förvaltning med volymsjusteringar i efterskott. Abonnemangspriset baseras på av kunden redovisad inköpsvolym. Tillkommer rörlig avgift enl. prislista på Inera.se</t>
  </si>
  <si>
    <t>Justerat text om fakturering Hjälpmedelstjänsten (förskott men ändringar i efterskott)</t>
  </si>
  <si>
    <t>Lagt till Norrbotten i Video&amp;Distans Infrastruktur. Automatisk fakt från Q4. Manuell fakturering görs för Q3</t>
  </si>
  <si>
    <t>Gävleborg tillagt i PU-tjänsten</t>
  </si>
  <si>
    <t>Värmland och Västerbotten tillagt till Säkerhetstjänster IDP</t>
  </si>
  <si>
    <t>Västerbotten tillagt till Säkerhetstjänster logg, spärr &amp; samtycke</t>
  </si>
  <si>
    <t>Lagt till Säkerhetstjänster Autentisering som artikel under valbara tjänster</t>
  </si>
  <si>
    <t>Går mot projekt tills Q2-23</t>
  </si>
  <si>
    <t>Lagt till Statistiktjänst export under Valbara tjänster i utveckling. Engångsfakturering 2022 sedan kvartalsvis.</t>
  </si>
  <si>
    <t>Lagt till SIL tre nya källor. Olika priser och olika regioner. Siffrorna sammanslagna. Faktureras manuellt engång 2022</t>
  </si>
  <si>
    <t>Totalt/Region</t>
  </si>
  <si>
    <t>Redigerat texter så LT ersatts av Region</t>
  </si>
  <si>
    <t>Gotland, JäHä och Sto: Nej</t>
  </si>
  <si>
    <t>Lagt till Terminologitjänst för 2022 som valbar i utveckling. OBS engångsfakturering hela året</t>
  </si>
  <si>
    <t>Engång</t>
  </si>
  <si>
    <t>Januari</t>
  </si>
  <si>
    <t>2.23</t>
  </si>
  <si>
    <t>Version 2.23 publicerad på Inera.se</t>
  </si>
  <si>
    <t>UPA.2.24</t>
  </si>
  <si>
    <t>UPA 2.24 öppnad</t>
  </si>
  <si>
    <t>Stängd</t>
  </si>
  <si>
    <t>Öppnad UPA 2023</t>
  </si>
  <si>
    <t>UPA 3.0</t>
  </si>
  <si>
    <t>SCB
31 augusti 2022</t>
  </si>
  <si>
    <t>Uppdaterat befolkningstal</t>
  </si>
  <si>
    <t>Verifierat pris 2023</t>
  </si>
  <si>
    <t>Prisändrad 2023</t>
  </si>
  <si>
    <t>Ej verifierad</t>
  </si>
  <si>
    <t>Revideringar inför 2023</t>
  </si>
  <si>
    <t>Not</t>
  </si>
  <si>
    <t>Verifierad</t>
  </si>
  <si>
    <t>Verifierad mot budget</t>
  </si>
  <si>
    <t>NKK Nationellt kliniskt kunskapsstöd</t>
  </si>
  <si>
    <t>IAM IDP 9146 har från 2023 en del (8.972tkr) som gemensamfinansierad (tagit del av Säkerhetstjänster)</t>
  </si>
  <si>
    <t>Säkerhetstjänster 9008 har minskat gemensam del till 6.769tkr. Övrigt hamnar i stället på IAM IDP (9146)</t>
  </si>
  <si>
    <t>Formulärhantering har prissatts från 2023 där SLL har eget pris</t>
  </si>
  <si>
    <t>1177 VG på telefon Stockholm prisändrat. Övriga reg oförändrat (Gemensam tjänst)</t>
  </si>
  <si>
    <t>Stockholm betalar 2023 75% av 2022. 2024 minskar det ytterligare till 50%</t>
  </si>
  <si>
    <t>OK (något högre)</t>
  </si>
  <si>
    <t>IAM IdP
(egna anslutningar)</t>
  </si>
  <si>
    <t>IAM Autentisering (egna anslutningar)</t>
  </si>
  <si>
    <t>Säkerhets-tjänster Logg, spärr &amp; samtycke</t>
  </si>
  <si>
    <t>Säkerhetstjänster IdP valbar har bytt KST och namn till IAM IdP. Oförändrat pris</t>
  </si>
  <si>
    <t>Säkerhetstjänster Autentisering valbar har bytt KST och namn till IAM Autentisering. Oförändrat pris</t>
  </si>
  <si>
    <t>Justerat prognos för Eira licenser valbar</t>
  </si>
  <si>
    <t>Informations- utlämning till kvalitetsregister</t>
  </si>
  <si>
    <t>Ingen abonnemangsfakt 2023</t>
  </si>
  <si>
    <t>Utbudstjänsten</t>
  </si>
  <si>
    <t>Prel offert</t>
  </si>
  <si>
    <t>Dec,Mars</t>
  </si>
  <si>
    <t>Avslutas halvår 2023</t>
  </si>
  <si>
    <t>Egen provhantering valbar. Prisändrad från 0,80:-/invånare till 1,30:- Stockholm separat pris</t>
  </si>
  <si>
    <t xml:space="preserve">SIL Utveckling 2022 &amp; utökad förvaltning avslutas (valbar i utveckling) </t>
  </si>
  <si>
    <t>Screening livmoderhals borttagen</t>
  </si>
  <si>
    <t>Ingen ab.fakturering</t>
  </si>
  <si>
    <t>Fel i budget</t>
  </si>
  <si>
    <t>Skall ej faktureras 2023</t>
  </si>
  <si>
    <t>Finans FLDV överflytt</t>
  </si>
  <si>
    <t>Gävleborg tillagt till Video &amp; Distans Infrastruktur. Fakt från Q1-23</t>
  </si>
  <si>
    <r>
      <t xml:space="preserve">Svevac valbar nytt pris för två återstående regioner. Stänger efter Q2-23 </t>
    </r>
    <r>
      <rPr>
        <b/>
        <sz val="11"/>
        <color theme="1"/>
        <rFont val="Calibri"/>
        <family val="2"/>
        <scheme val="minor"/>
      </rPr>
      <t>Faktureras manuellt 2023!!</t>
    </r>
  </si>
  <si>
    <t>Statistiktjänst Export tillkommer. I utveckling Q1 sedan mot tjänsteförvaltning</t>
  </si>
  <si>
    <t>Terminologitjänst läggs till Q-fakt 2023</t>
  </si>
  <si>
    <t>Delavstämt med Netgain 221028</t>
  </si>
  <si>
    <t>Pris ej fastställt</t>
  </si>
  <si>
    <t>Prognos 2023! Faktureras av förvaltningen</t>
  </si>
  <si>
    <t>Valbar prognos 2023</t>
  </si>
  <si>
    <t>Uppdaterat Hjälpmedelstjänsten med nya prognossiffror abonnemang 2023</t>
  </si>
  <si>
    <t>Uppdaterat e-klient med nya prognossiffror 2023</t>
  </si>
  <si>
    <t>AT lite osäker men vi kör tills annat sägs</t>
  </si>
  <si>
    <t>§</t>
  </si>
  <si>
    <t>1177 tidbok pausar fakturering tillfälligt Q1 i väntan på nytt pris. Q1 faktureras retroaktivt när pris är klart.</t>
  </si>
  <si>
    <t>Delavstämt med Netgain 221108</t>
  </si>
  <si>
    <t>Väntar avsiktsförklaring</t>
  </si>
  <si>
    <t>ViSam</t>
  </si>
  <si>
    <t>Lagt till Utvidgning Underskriftstjänst Valbar i utveckling. Väntar avsiktsförklaring</t>
  </si>
  <si>
    <t>Lagt till ViSam Valbar i utveckling. Väntar avsiktsförklaring</t>
  </si>
  <si>
    <t>Klar???</t>
  </si>
  <si>
    <t>Fortsätter 2023?</t>
  </si>
  <si>
    <t>Kolla avs. förkl</t>
  </si>
  <si>
    <t>Ingen fakt 2023</t>
  </si>
  <si>
    <t>Bastjänsten Statistiktjänsten, döps om till Statistiktjänst Oganisationsstatistik</t>
  </si>
  <si>
    <t>IAM Autentisering Västernorrland kommit till</t>
  </si>
  <si>
    <t>Delavstämt med Netgain 221114</t>
  </si>
  <si>
    <t>Avisering Ev. prissänkning 1177 e-tjänster 1/1 2024</t>
  </si>
  <si>
    <t>Höjt abonnemangspris för SIL 2023 till 44.374 tkr efter införande av nya källor (Gemensam tjänst enl. avsiktsförkl.)</t>
  </si>
  <si>
    <t>Prel. Engång förskott 2023</t>
  </si>
  <si>
    <t>Säkerhetstjänster</t>
  </si>
  <si>
    <t>Svenska informationstjänster för läkemedel (Sil)</t>
  </si>
  <si>
    <t>IAM IDP Gemensam del</t>
  </si>
  <si>
    <t>Fortsatt utveckling SITHS</t>
  </si>
  <si>
    <t>Pascal NLL-anpassning</t>
  </si>
  <si>
    <t>Utbyte av Säkerhetstj.</t>
  </si>
  <si>
    <t>Ny katalogtjänst HSA</t>
  </si>
  <si>
    <t>Journalen &amp; NPÖ plattformsutv.</t>
  </si>
  <si>
    <t xml:space="preserve">Hitta och jämför hjälpmedel på 1177 </t>
  </si>
  <si>
    <t>Självbetjäning Hjälpmedel Via 1177</t>
  </si>
  <si>
    <t>Nytt namn 2023</t>
  </si>
  <si>
    <t>Statistiktjänst Organisations-statistik</t>
  </si>
  <si>
    <t>Vänta avs.förkl</t>
  </si>
  <si>
    <t>Faktureras ej 2023</t>
  </si>
  <si>
    <t>Kvartal förskott. Licens separat</t>
  </si>
  <si>
    <t>3.0</t>
  </si>
  <si>
    <t>Låst och publicerad som prel. På Inera.se</t>
  </si>
  <si>
    <t>UPA 3.1</t>
  </si>
  <si>
    <t>Öppnat UPA 3.1</t>
  </si>
  <si>
    <t>Lagt till prognos 1177 Inkorg (valbar) baserat på Q3-2022</t>
  </si>
  <si>
    <t>Prognos</t>
  </si>
  <si>
    <t>Kommentar:</t>
  </si>
  <si>
    <t>Lagt till prognos Digitalt möte baserat på jan-nov 2022 och upprundat något</t>
  </si>
  <si>
    <t>Överskjutande SMS &amp; Inloggnings-kostnader Prel</t>
  </si>
  <si>
    <t>Överskjutande utöver 18,2 mkr</t>
  </si>
  <si>
    <t>Lagt till överskjutande fakt. kostnader SMS &amp; Inlog för 1177 e-tjänster under Gemensamma. Preliminärt efter utfall 2022</t>
  </si>
  <si>
    <t>3.1</t>
  </si>
  <si>
    <t>Låst och publicerad i första version 2023 på Inera.se</t>
  </si>
  <si>
    <t>Befintlig underskriftstjänst inlagd under valbara tjänster. Inga kunder dock tills nya tjänsten lanseras mitten 2023</t>
  </si>
  <si>
    <t>UPA 3.2</t>
  </si>
  <si>
    <t>Öppnat UPA 3.2</t>
  </si>
  <si>
    <t>Pris för Utökad underskriftstjänst utveckling, tillagd under Valbara i utveckling</t>
  </si>
  <si>
    <t>Volymbaserad. Faktureras av förvaltning</t>
  </si>
  <si>
    <t>Bild (i 1177 på telefon)</t>
  </si>
  <si>
    <t>Video (i 1177 på telefon)</t>
  </si>
  <si>
    <t>Uppdaterat tjänster med nya 1177-namn</t>
  </si>
  <si>
    <t>Mars 2023 separat sedan kvartalsvis förskott</t>
  </si>
  <si>
    <t>Tillagt pris för Symptombedömning och hänvisning 10 regioner 7,20:-/invånare</t>
  </si>
  <si>
    <t>Separat fakturering mars 2023. Därefter kvartalsvis förskott.</t>
  </si>
  <si>
    <t>Uppdaterat "1177 VG-namn"</t>
  </si>
  <si>
    <t>1177 e-tjänster</t>
  </si>
  <si>
    <t xml:space="preserve">1177 på telefon </t>
  </si>
  <si>
    <t>1177.se</t>
  </si>
  <si>
    <t>Lagt till Västmanland för Video och Distans Flerpartsmöte. Fakt auto från Q2. Förv. Fakturerar feb-mars manuellt</t>
  </si>
  <si>
    <t>Ändringar avstämt med Netgain inför Q2-fakturering</t>
  </si>
  <si>
    <t>Utveckling/förvaltning 1177 tidboking</t>
  </si>
  <si>
    <t xml:space="preserve">1177 Egen provhantering </t>
  </si>
  <si>
    <t xml:space="preserve"> Verksamhetsstöd 1177 på telefon</t>
  </si>
  <si>
    <t>3.2</t>
  </si>
  <si>
    <t>UPA 3.3 öppnad</t>
  </si>
  <si>
    <t>1177 journal</t>
  </si>
  <si>
    <t>1177 högkostnadsskydd</t>
  </si>
  <si>
    <t>1177 rådgivningsstöd webb</t>
  </si>
  <si>
    <t>1177  stöd och behandlings-plattform</t>
  </si>
  <si>
    <t>1177 listning</t>
  </si>
  <si>
    <t xml:space="preserve">1177 inkorg </t>
  </si>
  <si>
    <t>Utvecklingsram 2023</t>
  </si>
  <si>
    <t>Justerat alla 1177-namn till versaler i namn efter 1177…</t>
  </si>
  <si>
    <t>Justerat namn på utvecklingsram till 2023</t>
  </si>
  <si>
    <t xml:space="preserve">1177 formulär- hantering </t>
  </si>
  <si>
    <t>Övergår från utveckling 2024</t>
  </si>
  <si>
    <t>Faktureras 2023 mot utveckling</t>
  </si>
  <si>
    <t>UPA 3.3</t>
  </si>
  <si>
    <t>Lagt in Terminologitjänst i Valbara tjänster. Dock ingen fakt. under 2023 då samma belopp faktureras utvecklingsprojektet</t>
  </si>
  <si>
    <t>Slutfakturerat 2023</t>
  </si>
  <si>
    <t>Faktureras från 2024</t>
  </si>
  <si>
    <t>1177 Symtom- bedömning och hänvisning</t>
  </si>
  <si>
    <r>
      <t xml:space="preserve">Utökad underskriftstjänst tillagd. </t>
    </r>
    <r>
      <rPr>
        <b/>
        <sz val="11"/>
        <color theme="1"/>
        <rFont val="Calibri"/>
        <family val="2"/>
        <scheme val="minor"/>
      </rPr>
      <t>MANUELL Fakt från Q3-23</t>
    </r>
    <r>
      <rPr>
        <sz val="11"/>
        <color theme="1"/>
        <rFont val="Calibri"/>
        <family val="2"/>
        <scheme val="minor"/>
      </rPr>
      <t xml:space="preserve"> pga osäkerhet om man blir klar.</t>
    </r>
  </si>
  <si>
    <t>Statistiktjänst Export införd som valbar för Q-fakt Q3 och löpande mot KST: 9121</t>
  </si>
  <si>
    <t>Utveckling Statistiktjänst Export Upphör fakturering</t>
  </si>
  <si>
    <t>Ändringar avstämt med Netgain inför Q3-fakturering</t>
  </si>
  <si>
    <t>Lagt till 18 tomma valbara för kommande tjänster</t>
  </si>
  <si>
    <t>Bevaka SLL´s pris för 1177 på telefon och gällande rabatter</t>
  </si>
  <si>
    <t>Lagt till Underskriftstjänst förvaltning inför fakt Q3 10 regioner 0,73 öre/inv.</t>
  </si>
  <si>
    <t>Klar Q3 fakt</t>
  </si>
  <si>
    <t>Ändringar Underskriftstjänst avstämt med Netgain inför Q3-fakturering</t>
  </si>
  <si>
    <t>Progn. Utfall 2022</t>
  </si>
  <si>
    <t>Lagt till 1177 tidbok i förvaltning. Fakturering påbörjas Q1-2024.</t>
  </si>
  <si>
    <t>3.3</t>
  </si>
  <si>
    <t>UPA 3.4</t>
  </si>
  <si>
    <t xml:space="preserve">UPA 3.4 öppnad </t>
  </si>
  <si>
    <t>Ingen 4%-höjning 2024</t>
  </si>
  <si>
    <t>Ingen +4% 2024</t>
  </si>
  <si>
    <t>Utbudstjänsten pausar fakturering från Q3</t>
  </si>
  <si>
    <t>Notering att SDK drivs vidare av Inera fram till 1/4-24. Därefter tas tjänsten över av DIGG. Fortatt ingen regionsfakturering</t>
  </si>
  <si>
    <t>Valbara tjänster PREL 2024</t>
  </si>
  <si>
    <t>Summa 2024</t>
  </si>
  <si>
    <t>PREL Pris 2024 totalt:</t>
  </si>
  <si>
    <t>PREL Priser 2024 totalt:</t>
  </si>
  <si>
    <t>Gemensamma i utveckling 2024</t>
  </si>
  <si>
    <t>PREL Priser 2024 per invånare:</t>
  </si>
  <si>
    <t>Valbara i utveckling 2024</t>
  </si>
  <si>
    <t>Till förvaltning 2024</t>
  </si>
  <si>
    <t>Korrigerat priset för 1177 tidbok inför helårsfakturering enl. avsiktsförklaring i dec 2022.</t>
  </si>
  <si>
    <t>Noterat fakturerat 1177 Tidbok helår 2023</t>
  </si>
  <si>
    <t>Ev ny prismodell 24?</t>
  </si>
  <si>
    <t>1177 symtombedömning och hänvisning "Listning"</t>
  </si>
  <si>
    <t>Noterat att Västerbotten anslutit till PU redan i april 2023</t>
  </si>
  <si>
    <t>Justerad med +4% tillsammans med förvaltning</t>
  </si>
  <si>
    <t>Justerat e-klient baserat på prognos 2023 +4%</t>
  </si>
  <si>
    <t>Ingen 4% höjning</t>
  </si>
  <si>
    <r>
      <t>1177 tidbokning</t>
    </r>
    <r>
      <rPr>
        <b/>
        <sz val="10"/>
        <color rgb="FFFF0000"/>
        <rFont val="Calibri"/>
        <family val="2"/>
        <scheme val="minor"/>
      </rPr>
      <t xml:space="preserve">
NY i förv.</t>
    </r>
  </si>
  <si>
    <t>Efter årsslut 2024</t>
  </si>
  <si>
    <t>ingen indexhöjning</t>
  </si>
  <si>
    <t>Utgår 2024</t>
  </si>
  <si>
    <t>Säker Digital Kommunikation SDK Utgår 2024!</t>
  </si>
  <si>
    <t>Ingen fakturering 2024</t>
  </si>
  <si>
    <t>Ingen fakt. 2024</t>
  </si>
  <si>
    <t>Svevac 
Utgår 2024</t>
  </si>
  <si>
    <t>Statistiktjänst export</t>
  </si>
  <si>
    <t>Prog+4%</t>
  </si>
  <si>
    <t>Prognossiffror 2023 +4%</t>
  </si>
  <si>
    <t>Ev ny prismodell under 2024</t>
  </si>
  <si>
    <t>Pausar fakt. Från Q3-2023</t>
  </si>
  <si>
    <t>Pausad</t>
  </si>
  <si>
    <t>Terminologitjänst NY!</t>
  </si>
  <si>
    <t>Väntar Avsiktsförkl</t>
  </si>
  <si>
    <t>Prog. 2023 +4%</t>
  </si>
  <si>
    <t>Justerat upp 1177 inkorgs prognos med halvår 2023 som bas.</t>
  </si>
  <si>
    <t xml:space="preserve">Volymsbaserad. Faktureras av förvaltning kvartalsvis efterskott </t>
  </si>
  <si>
    <t>Prog. Bas Q2 2023 +4%</t>
  </si>
  <si>
    <t>Pronos 2023 med halvår som bas +4%</t>
  </si>
  <si>
    <t>Underskrifts-tjänst (NY 2023)</t>
  </si>
  <si>
    <t>Terminologi-tjänst (ny i förvaltning 2024)</t>
  </si>
  <si>
    <t>Prel 3.4</t>
  </si>
  <si>
    <t>UPA 3.5</t>
  </si>
  <si>
    <t>UPA 3.5 öppnad</t>
  </si>
  <si>
    <t>Korrigerat text i faktureringsprincip för formulärtjänsten till "Kvartal i förskott"</t>
  </si>
  <si>
    <t>Korrigerat 1177 Formulärtjänsten att rabatterat pris för Stockholm upphör och alla regioner betalar efter givet invånarpris 2024</t>
  </si>
  <si>
    <t>Prel 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</si>
</sst>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kr&quot;;[Red]\-#,##0\ &quot;kr&quot;"/>
    <numFmt numFmtId="8" formatCode="#,##0.00\ &quot;kr&quot;;[Red]\-#,##0.00\ &quot;kr&quot;"/>
    <numFmt numFmtId="44" formatCode="_-* #,##0.00\ &quot;kr&quot;_-;\-* #,##0.00\ &quot;kr&quot;_-;_-* &quot;-&quot;??\ &quot;kr&quot;_-;_-@_-"/>
    <numFmt numFmtId="164" formatCode="##,###,##0&quot; kr&quot;;[Red]\-##,###,##0&quot; kr&quot;"/>
    <numFmt numFmtId="165" formatCode="0.0%"/>
    <numFmt numFmtId="166" formatCode="#,##0&quot; st&quot;"/>
    <numFmt numFmtId="167" formatCode="_-* #,##0\ &quot;kr&quot;_-;\-* #,##0\ &quot;kr&quot;_-;_-* &quot;-&quot;??\ &quot;kr&quot;_-;_-@_-"/>
    <numFmt numFmtId="168" formatCode="#,##0.00\ &quot;kr&quot;"/>
    <numFmt numFmtId="169" formatCode="0.0000"/>
    <numFmt numFmtId="170" formatCode="#,##0.00000_ ;[Red]\-#,##0.00000\ 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321">
    <xf numFmtId="0" fontId="0" fillId="0" borderId="0" xfId="0"/>
    <xf numFmtId="0" fontId="4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wrapText="1"/>
    </xf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166" fontId="0" fillId="0" borderId="0" xfId="0" applyNumberFormat="1"/>
    <xf numFmtId="10" fontId="9" fillId="0" borderId="4" xfId="1" applyNumberFormat="1" applyFont="1" applyBorder="1" applyProtection="1"/>
    <xf numFmtId="164" fontId="9" fillId="0" borderId="3" xfId="0" applyNumberFormat="1" applyFont="1" applyBorder="1"/>
    <xf numFmtId="164" fontId="9" fillId="4" borderId="3" xfId="0" applyNumberFormat="1" applyFont="1" applyFill="1" applyBorder="1"/>
    <xf numFmtId="164" fontId="9" fillId="0" borderId="5" xfId="0" applyNumberFormat="1" applyFont="1" applyBorder="1"/>
    <xf numFmtId="164" fontId="9" fillId="4" borderId="1" xfId="0" applyNumberFormat="1" applyFont="1" applyFill="1" applyBorder="1"/>
    <xf numFmtId="164" fontId="9" fillId="0" borderId="1" xfId="0" applyNumberFormat="1" applyFont="1" applyBorder="1"/>
    <xf numFmtId="164" fontId="9" fillId="0" borderId="7" xfId="0" applyNumberFormat="1" applyFont="1" applyBorder="1"/>
    <xf numFmtId="0" fontId="5" fillId="2" borderId="1" xfId="0" applyFont="1" applyFill="1" applyBorder="1" applyAlignment="1">
      <alignment horizontal="center" vertical="center" wrapText="1"/>
    </xf>
    <xf numFmtId="164" fontId="9" fillId="0" borderId="10" xfId="0" applyNumberFormat="1" applyFont="1" applyBorder="1"/>
    <xf numFmtId="164" fontId="9" fillId="4" borderId="11" xfId="0" applyNumberFormat="1" applyFont="1" applyFill="1" applyBorder="1"/>
    <xf numFmtId="164" fontId="9" fillId="0" borderId="11" xfId="0" applyNumberFormat="1" applyFont="1" applyBorder="1"/>
    <xf numFmtId="164" fontId="9" fillId="0" borderId="12" xfId="0" applyNumberFormat="1" applyFont="1" applyBorder="1"/>
    <xf numFmtId="0" fontId="5" fillId="2" borderId="2" xfId="0" applyFont="1" applyFill="1" applyBorder="1" applyAlignment="1">
      <alignment horizontal="center" vertical="center" wrapText="1"/>
    </xf>
    <xf numFmtId="164" fontId="8" fillId="0" borderId="2" xfId="0" applyNumberFormat="1" applyFont="1" applyBorder="1"/>
    <xf numFmtId="164" fontId="8" fillId="4" borderId="3" xfId="0" applyNumberFormat="1" applyFont="1" applyFill="1" applyBorder="1"/>
    <xf numFmtId="164" fontId="8" fillId="0" borderId="3" xfId="0" applyNumberFormat="1" applyFont="1" applyBorder="1"/>
    <xf numFmtId="164" fontId="8" fillId="0" borderId="5" xfId="0" applyNumberFormat="1" applyFont="1" applyBorder="1"/>
    <xf numFmtId="164" fontId="9" fillId="4" borderId="0" xfId="0" applyNumberFormat="1" applyFont="1" applyFill="1"/>
    <xf numFmtId="164" fontId="9" fillId="0" borderId="0" xfId="0" applyNumberFormat="1" applyFont="1"/>
    <xf numFmtId="0" fontId="9" fillId="4" borderId="0" xfId="0" applyFont="1" applyFill="1"/>
    <xf numFmtId="0" fontId="9" fillId="0" borderId="0" xfId="0" applyFont="1"/>
    <xf numFmtId="0" fontId="9" fillId="0" borderId="9" xfId="0" applyFont="1" applyBorder="1"/>
    <xf numFmtId="10" fontId="9" fillId="4" borderId="0" xfId="1" applyNumberFormat="1" applyFont="1" applyFill="1" applyBorder="1" applyProtection="1"/>
    <xf numFmtId="10" fontId="9" fillId="0" borderId="0" xfId="1" applyNumberFormat="1" applyFont="1" applyBorder="1" applyProtection="1"/>
    <xf numFmtId="10" fontId="9" fillId="0" borderId="9" xfId="1" applyNumberFormat="1" applyFont="1" applyBorder="1" applyProtection="1"/>
    <xf numFmtId="0" fontId="9" fillId="0" borderId="8" xfId="0" applyFont="1" applyBorder="1"/>
    <xf numFmtId="0" fontId="5" fillId="3" borderId="4" xfId="0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164" fontId="9" fillId="0" borderId="16" xfId="0" applyNumberFormat="1" applyFont="1" applyBorder="1"/>
    <xf numFmtId="164" fontId="5" fillId="3" borderId="10" xfId="0" applyNumberFormat="1" applyFont="1" applyFill="1" applyBorder="1" applyAlignment="1">
      <alignment horizontal="center" vertical="center" wrapText="1"/>
    </xf>
    <xf numFmtId="164" fontId="9" fillId="0" borderId="17" xfId="0" applyNumberFormat="1" applyFont="1" applyBorder="1"/>
    <xf numFmtId="164" fontId="9" fillId="4" borderId="18" xfId="0" applyNumberFormat="1" applyFont="1" applyFill="1" applyBorder="1"/>
    <xf numFmtId="164" fontId="9" fillId="0" borderId="18" xfId="0" applyNumberFormat="1" applyFont="1" applyBorder="1"/>
    <xf numFmtId="164" fontId="9" fillId="0" borderId="19" xfId="0" applyNumberFormat="1" applyFont="1" applyBorder="1"/>
    <xf numFmtId="10" fontId="9" fillId="0" borderId="8" xfId="1" applyNumberFormat="1" applyFont="1" applyBorder="1" applyProtection="1"/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4" fontId="11" fillId="0" borderId="3" xfId="0" applyNumberFormat="1" applyFont="1" applyBorder="1"/>
    <xf numFmtId="164" fontId="11" fillId="4" borderId="3" xfId="0" applyNumberFormat="1" applyFont="1" applyFill="1" applyBorder="1"/>
    <xf numFmtId="164" fontId="11" fillId="0" borderId="5" xfId="0" applyNumberFormat="1" applyFont="1" applyBorder="1"/>
    <xf numFmtId="164" fontId="5" fillId="3" borderId="13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" fillId="0" borderId="0" xfId="0" applyFont="1" applyAlignment="1">
      <alignment horizontal="center"/>
    </xf>
    <xf numFmtId="0" fontId="0" fillId="0" borderId="11" xfId="0" applyBorder="1"/>
    <xf numFmtId="167" fontId="0" fillId="0" borderId="0" xfId="2" applyNumberFormat="1" applyFont="1" applyBorder="1"/>
    <xf numFmtId="0" fontId="18" fillId="0" borderId="0" xfId="0" applyFont="1"/>
    <xf numFmtId="0" fontId="15" fillId="0" borderId="0" xfId="0" applyFont="1" applyAlignment="1">
      <alignment horizontal="left"/>
    </xf>
    <xf numFmtId="0" fontId="20" fillId="0" borderId="0" xfId="0" applyFont="1"/>
    <xf numFmtId="0" fontId="6" fillId="0" borderId="1" xfId="0" applyFont="1" applyBorder="1"/>
    <xf numFmtId="167" fontId="8" fillId="0" borderId="0" xfId="2" applyNumberFormat="1" applyFont="1" applyBorder="1" applyProtection="1"/>
    <xf numFmtId="167" fontId="9" fillId="0" borderId="0" xfId="2" applyNumberFormat="1" applyFont="1" applyBorder="1" applyProtection="1"/>
    <xf numFmtId="167" fontId="1" fillId="0" borderId="0" xfId="2" applyNumberFormat="1" applyFont="1" applyBorder="1"/>
    <xf numFmtId="167" fontId="10" fillId="0" borderId="0" xfId="0" applyNumberFormat="1" applyFont="1"/>
    <xf numFmtId="0" fontId="0" fillId="0" borderId="0" xfId="0" applyAlignment="1">
      <alignment horizontal="left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6" fillId="0" borderId="0" xfId="0" applyFont="1" applyAlignment="1">
      <alignment horizontal="left"/>
    </xf>
    <xf numFmtId="0" fontId="0" fillId="0" borderId="23" xfId="0" applyBorder="1" applyAlignment="1">
      <alignment horizontal="left" vertical="top"/>
    </xf>
    <xf numFmtId="49" fontId="0" fillId="0" borderId="23" xfId="0" applyNumberFormat="1" applyBorder="1" applyAlignment="1">
      <alignment horizontal="left" vertical="top" wrapText="1"/>
    </xf>
    <xf numFmtId="0" fontId="0" fillId="3" borderId="24" xfId="0" applyFill="1" applyBorder="1" applyAlignment="1">
      <alignment horizontal="left"/>
    </xf>
    <xf numFmtId="0" fontId="0" fillId="3" borderId="25" xfId="0" applyFill="1" applyBorder="1" applyAlignment="1">
      <alignment horizontal="left"/>
    </xf>
    <xf numFmtId="0" fontId="0" fillId="3" borderId="26" xfId="0" applyFill="1" applyBorder="1" applyAlignment="1">
      <alignment horizontal="left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5" fillId="2" borderId="1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10" fontId="9" fillId="0" borderId="21" xfId="1" applyNumberFormat="1" applyFont="1" applyBorder="1" applyProtection="1"/>
    <xf numFmtId="166" fontId="9" fillId="0" borderId="11" xfId="0" applyNumberFormat="1" applyFont="1" applyBorder="1" applyAlignment="1">
      <alignment horizontal="center"/>
    </xf>
    <xf numFmtId="166" fontId="9" fillId="4" borderId="11" xfId="0" applyNumberFormat="1" applyFont="1" applyFill="1" applyBorder="1" applyAlignment="1">
      <alignment horizontal="center"/>
    </xf>
    <xf numFmtId="166" fontId="9" fillId="0" borderId="12" xfId="0" applyNumberFormat="1" applyFont="1" applyBorder="1" applyAlignment="1">
      <alignment horizontal="center"/>
    </xf>
    <xf numFmtId="164" fontId="11" fillId="0" borderId="4" xfId="0" applyNumberFormat="1" applyFont="1" applyBorder="1"/>
    <xf numFmtId="164" fontId="11" fillId="4" borderId="0" xfId="0" applyNumberFormat="1" applyFont="1" applyFill="1"/>
    <xf numFmtId="164" fontId="11" fillId="0" borderId="0" xfId="0" applyNumberFormat="1" applyFont="1"/>
    <xf numFmtId="164" fontId="11" fillId="0" borderId="14" xfId="0" applyNumberFormat="1" applyFont="1" applyBorder="1"/>
    <xf numFmtId="164" fontId="11" fillId="0" borderId="2" xfId="0" applyNumberFormat="1" applyFont="1" applyBorder="1"/>
    <xf numFmtId="2" fontId="9" fillId="0" borderId="0" xfId="0" applyNumberFormat="1" applyFont="1"/>
    <xf numFmtId="0" fontId="0" fillId="0" borderId="0" xfId="0" applyAlignment="1">
      <alignment wrapText="1"/>
    </xf>
    <xf numFmtId="164" fontId="9" fillId="6" borderId="1" xfId="0" applyNumberFormat="1" applyFont="1" applyFill="1" applyBorder="1"/>
    <xf numFmtId="164" fontId="9" fillId="6" borderId="7" xfId="0" applyNumberFormat="1" applyFont="1" applyFill="1" applyBorder="1"/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0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7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6" fillId="0" borderId="1" xfId="0" applyFont="1" applyBorder="1" applyAlignment="1">
      <alignment wrapText="1"/>
    </xf>
    <xf numFmtId="49" fontId="0" fillId="0" borderId="0" xfId="0" applyNumberFormat="1" applyAlignment="1">
      <alignment horizontal="left" vertical="top" wrapText="1"/>
    </xf>
    <xf numFmtId="0" fontId="0" fillId="0" borderId="11" xfId="0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167" fontId="1" fillId="0" borderId="4" xfId="0" applyNumberFormat="1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167" fontId="0" fillId="0" borderId="0" xfId="2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167" fontId="0" fillId="0" borderId="14" xfId="2" applyNumberFormat="1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167" fontId="0" fillId="0" borderId="0" xfId="2" applyNumberFormat="1" applyFont="1" applyAlignment="1">
      <alignment vertical="top" wrapText="1"/>
    </xf>
    <xf numFmtId="0" fontId="0" fillId="0" borderId="6" xfId="0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6" fillId="0" borderId="4" xfId="0" applyNumberFormat="1" applyFont="1" applyBorder="1" applyAlignment="1">
      <alignment vertical="top" wrapText="1"/>
    </xf>
    <xf numFmtId="49" fontId="0" fillId="0" borderId="0" xfId="0" applyNumberForma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6" fillId="0" borderId="10" xfId="0" applyFont="1" applyBorder="1" applyAlignment="1">
      <alignment vertical="top"/>
    </xf>
    <xf numFmtId="167" fontId="1" fillId="0" borderId="4" xfId="0" applyNumberFormat="1" applyFont="1" applyBorder="1" applyAlignment="1">
      <alignment vertical="top"/>
    </xf>
    <xf numFmtId="0" fontId="0" fillId="0" borderId="4" xfId="0" applyBorder="1" applyAlignment="1">
      <alignment vertical="top"/>
    </xf>
    <xf numFmtId="0" fontId="17" fillId="0" borderId="4" xfId="0" applyFont="1" applyBorder="1" applyAlignment="1">
      <alignment vertical="top"/>
    </xf>
    <xf numFmtId="0" fontId="17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11" xfId="0" applyBorder="1" applyAlignment="1">
      <alignment vertical="top"/>
    </xf>
    <xf numFmtId="167" fontId="0" fillId="0" borderId="0" xfId="2" applyNumberFormat="1" applyFont="1" applyBorder="1" applyAlignment="1">
      <alignment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vertical="top"/>
    </xf>
    <xf numFmtId="167" fontId="0" fillId="0" borderId="0" xfId="2" applyNumberFormat="1" applyFont="1" applyAlignment="1">
      <alignment vertical="top"/>
    </xf>
    <xf numFmtId="0" fontId="0" fillId="0" borderId="6" xfId="0" applyBorder="1" applyAlignment="1">
      <alignment vertical="top"/>
    </xf>
    <xf numFmtId="49" fontId="0" fillId="0" borderId="1" xfId="0" applyNumberFormat="1" applyBorder="1" applyAlignment="1">
      <alignment vertical="top"/>
    </xf>
    <xf numFmtId="0" fontId="6" fillId="0" borderId="1" xfId="0" applyFont="1" applyBorder="1" applyAlignment="1">
      <alignment vertical="top"/>
    </xf>
    <xf numFmtId="0" fontId="16" fillId="0" borderId="10" xfId="0" applyFont="1" applyBorder="1" applyAlignment="1">
      <alignment horizontal="left" wrapText="1"/>
    </xf>
    <xf numFmtId="167" fontId="1" fillId="0" borderId="4" xfId="0" applyNumberFormat="1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167" fontId="0" fillId="0" borderId="0" xfId="2" applyNumberFormat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167" fontId="0" fillId="0" borderId="14" xfId="2" applyNumberFormat="1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167" fontId="0" fillId="0" borderId="0" xfId="2" applyNumberFormat="1" applyFont="1" applyAlignment="1">
      <alignment horizontal="left" wrapText="1"/>
    </xf>
    <xf numFmtId="0" fontId="0" fillId="0" borderId="6" xfId="0" applyBorder="1" applyAlignment="1">
      <alignment horizontal="left" wrapText="1"/>
    </xf>
    <xf numFmtId="49" fontId="0" fillId="0" borderId="1" xfId="0" applyNumberForma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2" fillId="2" borderId="20" xfId="0" applyFont="1" applyFill="1" applyBorder="1" applyAlignment="1">
      <alignment vertical="center" wrapText="1"/>
    </xf>
    <xf numFmtId="164" fontId="5" fillId="7" borderId="3" xfId="0" applyNumberFormat="1" applyFont="1" applyFill="1" applyBorder="1" applyAlignment="1">
      <alignment horizontal="center" vertical="center" wrapText="1"/>
    </xf>
    <xf numFmtId="164" fontId="5" fillId="7" borderId="11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1" fontId="5" fillId="7" borderId="0" xfId="0" applyNumberFormat="1" applyFont="1" applyFill="1" applyAlignment="1">
      <alignment horizontal="center" vertical="center" wrapText="1"/>
    </xf>
    <xf numFmtId="0" fontId="2" fillId="7" borderId="11" xfId="0" applyFont="1" applyFill="1" applyBorder="1" applyAlignment="1">
      <alignment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164" fontId="5" fillId="7" borderId="0" xfId="0" applyNumberFormat="1" applyFont="1" applyFill="1" applyAlignment="1">
      <alignment horizontal="center" vertical="center" wrapText="1"/>
    </xf>
    <xf numFmtId="0" fontId="2" fillId="7" borderId="12" xfId="0" applyFont="1" applyFill="1" applyBorder="1" applyAlignment="1">
      <alignment vertical="center" wrapText="1"/>
    </xf>
    <xf numFmtId="164" fontId="5" fillId="7" borderId="5" xfId="0" applyNumberFormat="1" applyFont="1" applyFill="1" applyBorder="1" applyAlignment="1">
      <alignment horizontal="center" vertical="center" wrapText="1"/>
    </xf>
    <xf numFmtId="164" fontId="5" fillId="7" borderId="12" xfId="0" applyNumberFormat="1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1" fontId="5" fillId="7" borderId="14" xfId="0" applyNumberFormat="1" applyFont="1" applyFill="1" applyBorder="1" applyAlignment="1">
      <alignment horizontal="center" vertical="center" wrapText="1"/>
    </xf>
    <xf numFmtId="164" fontId="5" fillId="7" borderId="7" xfId="0" applyNumberFormat="1" applyFont="1" applyFill="1" applyBorder="1" applyAlignment="1">
      <alignment horizontal="center" vertical="center" wrapText="1"/>
    </xf>
    <xf numFmtId="164" fontId="5" fillId="7" borderId="14" xfId="0" applyNumberFormat="1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vertical="center" wrapText="1"/>
    </xf>
    <xf numFmtId="168" fontId="5" fillId="7" borderId="3" xfId="0" applyNumberFormat="1" applyFont="1" applyFill="1" applyBorder="1" applyAlignment="1">
      <alignment horizontal="center" vertical="center" wrapText="1"/>
    </xf>
    <xf numFmtId="168" fontId="5" fillId="7" borderId="11" xfId="0" applyNumberFormat="1" applyFont="1" applyFill="1" applyBorder="1" applyAlignment="1">
      <alignment horizontal="center" vertical="center" wrapText="1"/>
    </xf>
    <xf numFmtId="168" fontId="8" fillId="7" borderId="32" xfId="0" applyNumberFormat="1" applyFont="1" applyFill="1" applyBorder="1" applyAlignment="1">
      <alignment horizontal="right"/>
    </xf>
    <xf numFmtId="168" fontId="8" fillId="7" borderId="3" xfId="0" applyNumberFormat="1" applyFont="1" applyFill="1" applyBorder="1" applyAlignment="1">
      <alignment horizontal="right"/>
    </xf>
    <xf numFmtId="165" fontId="11" fillId="7" borderId="33" xfId="0" applyNumberFormat="1" applyFont="1" applyFill="1" applyBorder="1" applyAlignment="1">
      <alignment horizontal="right"/>
    </xf>
    <xf numFmtId="165" fontId="11" fillId="7" borderId="5" xfId="0" applyNumberFormat="1" applyFont="1" applyFill="1" applyBorder="1" applyAlignment="1">
      <alignment horizontal="right"/>
    </xf>
    <xf numFmtId="166" fontId="7" fillId="7" borderId="11" xfId="0" applyNumberFormat="1" applyFont="1" applyFill="1" applyBorder="1" applyAlignment="1">
      <alignment horizontal="center" vertical="center" wrapText="1"/>
    </xf>
    <xf numFmtId="164" fontId="7" fillId="7" borderId="3" xfId="0" applyNumberFormat="1" applyFont="1" applyFill="1" applyBorder="1" applyAlignment="1">
      <alignment horizontal="right" vertical="center" wrapText="1"/>
    </xf>
    <xf numFmtId="164" fontId="7" fillId="7" borderId="0" xfId="0" applyNumberFormat="1" applyFont="1" applyFill="1" applyAlignment="1">
      <alignment horizontal="right" vertical="center" wrapText="1"/>
    </xf>
    <xf numFmtId="8" fontId="8" fillId="7" borderId="3" xfId="0" applyNumberFormat="1" applyFont="1" applyFill="1" applyBorder="1" applyAlignment="1">
      <alignment horizontal="center"/>
    </xf>
    <xf numFmtId="168" fontId="8" fillId="7" borderId="32" xfId="0" applyNumberFormat="1" applyFont="1" applyFill="1" applyBorder="1" applyAlignment="1">
      <alignment horizontal="center"/>
    </xf>
    <xf numFmtId="168" fontId="8" fillId="7" borderId="0" xfId="0" applyNumberFormat="1" applyFont="1" applyFill="1" applyAlignment="1">
      <alignment horizontal="center"/>
    </xf>
    <xf numFmtId="164" fontId="8" fillId="7" borderId="3" xfId="0" applyNumberFormat="1" applyFont="1" applyFill="1" applyBorder="1" applyAlignment="1">
      <alignment horizontal="right"/>
    </xf>
    <xf numFmtId="168" fontId="8" fillId="7" borderId="0" xfId="0" applyNumberFormat="1" applyFont="1" applyFill="1" applyAlignment="1">
      <alignment horizontal="right"/>
    </xf>
    <xf numFmtId="166" fontId="7" fillId="7" borderId="11" xfId="0" applyNumberFormat="1" applyFont="1" applyFill="1" applyBorder="1" applyAlignment="1">
      <alignment horizontal="left" vertical="center" wrapText="1"/>
    </xf>
    <xf numFmtId="166" fontId="5" fillId="7" borderId="12" xfId="0" applyNumberFormat="1" applyFont="1" applyFill="1" applyBorder="1" applyAlignment="1">
      <alignment horizontal="center" vertical="center" wrapText="1"/>
    </xf>
    <xf numFmtId="164" fontId="12" fillId="7" borderId="5" xfId="0" applyNumberFormat="1" applyFont="1" applyFill="1" applyBorder="1" applyAlignment="1">
      <alignment horizontal="right" vertical="center" wrapText="1"/>
    </xf>
    <xf numFmtId="164" fontId="12" fillId="7" borderId="14" xfId="0" applyNumberFormat="1" applyFont="1" applyFill="1" applyBorder="1" applyAlignment="1">
      <alignment horizontal="right" vertical="center" wrapText="1"/>
    </xf>
    <xf numFmtId="164" fontId="11" fillId="7" borderId="5" xfId="0" applyNumberFormat="1" applyFont="1" applyFill="1" applyBorder="1" applyAlignment="1">
      <alignment horizontal="right"/>
    </xf>
    <xf numFmtId="165" fontId="11" fillId="7" borderId="0" xfId="0" applyNumberFormat="1" applyFont="1" applyFill="1" applyAlignment="1">
      <alignment horizontal="right"/>
    </xf>
    <xf numFmtId="166" fontId="7" fillId="3" borderId="20" xfId="0" applyNumberFormat="1" applyFont="1" applyFill="1" applyBorder="1" applyAlignment="1">
      <alignment horizontal="center" vertical="center" wrapText="1"/>
    </xf>
    <xf numFmtId="164" fontId="7" fillId="3" borderId="21" xfId="0" applyNumberFormat="1" applyFont="1" applyFill="1" applyBorder="1" applyAlignment="1">
      <alignment horizontal="right" vertical="center" wrapText="1"/>
    </xf>
    <xf numFmtId="164" fontId="8" fillId="3" borderId="13" xfId="0" applyNumberFormat="1" applyFont="1" applyFill="1" applyBorder="1" applyAlignment="1">
      <alignment horizontal="right"/>
    </xf>
    <xf numFmtId="164" fontId="10" fillId="0" borderId="0" xfId="0" applyNumberFormat="1" applyFont="1"/>
    <xf numFmtId="164" fontId="5" fillId="3" borderId="21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22" fillId="7" borderId="40" xfId="0" applyFont="1" applyFill="1" applyBorder="1" applyAlignment="1">
      <alignment horizontal="right" vertical="center" wrapText="1"/>
    </xf>
    <xf numFmtId="164" fontId="5" fillId="7" borderId="39" xfId="0" applyNumberFormat="1" applyFont="1" applyFill="1" applyBorder="1" applyAlignment="1">
      <alignment horizontal="center" vertical="center" wrapText="1"/>
    </xf>
    <xf numFmtId="164" fontId="5" fillId="7" borderId="40" xfId="0" applyNumberFormat="1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1" fontId="5" fillId="7" borderId="41" xfId="0" applyNumberFormat="1" applyFont="1" applyFill="1" applyBorder="1" applyAlignment="1">
      <alignment horizontal="center" vertical="center" wrapText="1"/>
    </xf>
    <xf numFmtId="6" fontId="5" fillId="7" borderId="42" xfId="0" applyNumberFormat="1" applyFont="1" applyFill="1" applyBorder="1" applyAlignment="1">
      <alignment horizontal="center" vertical="center" wrapText="1"/>
    </xf>
    <xf numFmtId="6" fontId="5" fillId="7" borderId="40" xfId="0" applyNumberFormat="1" applyFont="1" applyFill="1" applyBorder="1" applyAlignment="1">
      <alignment horizontal="center" vertical="center" wrapText="1"/>
    </xf>
    <xf numFmtId="6" fontId="5" fillId="7" borderId="41" xfId="0" applyNumberFormat="1" applyFont="1" applyFill="1" applyBorder="1" applyAlignment="1">
      <alignment horizontal="center" vertical="center" wrapText="1"/>
    </xf>
    <xf numFmtId="166" fontId="26" fillId="0" borderId="0" xfId="0" applyNumberFormat="1" applyFont="1"/>
    <xf numFmtId="0" fontId="9" fillId="6" borderId="0" xfId="0" applyFont="1" applyFill="1"/>
    <xf numFmtId="0" fontId="14" fillId="0" borderId="23" xfId="0" applyFont="1" applyBorder="1" applyAlignment="1">
      <alignment horizontal="left" vertical="top"/>
    </xf>
    <xf numFmtId="0" fontId="9" fillId="8" borderId="0" xfId="0" applyFont="1" applyFill="1"/>
    <xf numFmtId="164" fontId="0" fillId="9" borderId="0" xfId="0" applyNumberFormat="1" applyFill="1"/>
    <xf numFmtId="0" fontId="0" fillId="10" borderId="0" xfId="0" applyFill="1"/>
    <xf numFmtId="164" fontId="9" fillId="0" borderId="8" xfId="0" applyNumberFormat="1" applyFont="1" applyBorder="1"/>
    <xf numFmtId="164" fontId="9" fillId="4" borderId="8" xfId="0" applyNumberFormat="1" applyFont="1" applyFill="1" applyBorder="1"/>
    <xf numFmtId="164" fontId="9" fillId="0" borderId="9" xfId="0" applyNumberFormat="1" applyFont="1" applyBorder="1"/>
    <xf numFmtId="164" fontId="9" fillId="11" borderId="1" xfId="0" applyNumberFormat="1" applyFont="1" applyFill="1" applyBorder="1"/>
    <xf numFmtId="0" fontId="23" fillId="0" borderId="0" xfId="0" applyFont="1"/>
    <xf numFmtId="0" fontId="0" fillId="0" borderId="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7" xfId="0" applyBorder="1" applyAlignment="1">
      <alignment wrapText="1"/>
    </xf>
    <xf numFmtId="0" fontId="9" fillId="10" borderId="0" xfId="0" applyFont="1" applyFill="1"/>
    <xf numFmtId="0" fontId="29" fillId="2" borderId="2" xfId="0" applyFont="1" applyFill="1" applyBorder="1" applyAlignment="1">
      <alignment horizontal="center" vertical="center" wrapText="1"/>
    </xf>
    <xf numFmtId="0" fontId="14" fillId="0" borderId="0" xfId="0" applyFont="1"/>
    <xf numFmtId="0" fontId="0" fillId="8" borderId="0" xfId="0" applyFill="1"/>
    <xf numFmtId="0" fontId="8" fillId="0" borderId="0" xfId="0" applyFont="1"/>
    <xf numFmtId="0" fontId="30" fillId="2" borderId="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vertical="center" wrapText="1"/>
    </xf>
    <xf numFmtId="164" fontId="9" fillId="0" borderId="43" xfId="0" applyNumberFormat="1" applyFont="1" applyBorder="1"/>
    <xf numFmtId="168" fontId="8" fillId="7" borderId="3" xfId="0" applyNumberFormat="1" applyFont="1" applyFill="1" applyBorder="1" applyAlignment="1">
      <alignment horizontal="center"/>
    </xf>
    <xf numFmtId="165" fontId="11" fillId="7" borderId="3" xfId="0" applyNumberFormat="1" applyFont="1" applyFill="1" applyBorder="1" applyAlignment="1">
      <alignment horizontal="right"/>
    </xf>
    <xf numFmtId="164" fontId="9" fillId="0" borderId="2" xfId="0" applyNumberFormat="1" applyFont="1" applyBorder="1"/>
    <xf numFmtId="164" fontId="9" fillId="0" borderId="4" xfId="0" applyNumberFormat="1" applyFont="1" applyBorder="1"/>
    <xf numFmtId="164" fontId="9" fillId="0" borderId="14" xfId="0" applyNumberFormat="1" applyFont="1" applyBorder="1"/>
    <xf numFmtId="0" fontId="17" fillId="0" borderId="6" xfId="0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24" fillId="0" borderId="0" xfId="0" applyFont="1"/>
    <xf numFmtId="0" fontId="29" fillId="2" borderId="1" xfId="0" applyFont="1" applyFill="1" applyBorder="1" applyAlignment="1">
      <alignment horizontal="center" vertical="center" wrapText="1"/>
    </xf>
    <xf numFmtId="17" fontId="9" fillId="0" borderId="0" xfId="0" applyNumberFormat="1" applyFont="1"/>
    <xf numFmtId="166" fontId="4" fillId="12" borderId="10" xfId="0" applyNumberFormat="1" applyFont="1" applyFill="1" applyBorder="1"/>
    <xf numFmtId="0" fontId="2" fillId="1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/>
    <xf numFmtId="0" fontId="4" fillId="2" borderId="6" xfId="0" applyFont="1" applyFill="1" applyBorder="1"/>
    <xf numFmtId="0" fontId="4" fillId="2" borderId="0" xfId="0" applyFont="1" applyFill="1"/>
    <xf numFmtId="0" fontId="5" fillId="2" borderId="15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center" vertical="center" wrapText="1"/>
    </xf>
    <xf numFmtId="0" fontId="29" fillId="2" borderId="22" xfId="0" applyFont="1" applyFill="1" applyBorder="1" applyAlignment="1">
      <alignment horizontal="center" vertical="center" wrapText="1"/>
    </xf>
    <xf numFmtId="0" fontId="9" fillId="13" borderId="0" xfId="0" applyFont="1" applyFill="1"/>
    <xf numFmtId="0" fontId="0" fillId="4" borderId="27" xfId="0" applyFill="1" applyBorder="1" applyAlignment="1">
      <alignment horizontal="left" vertical="top"/>
    </xf>
    <xf numFmtId="0" fontId="0" fillId="4" borderId="23" xfId="0" applyFill="1" applyBorder="1" applyAlignment="1">
      <alignment horizontal="left" vertical="top"/>
    </xf>
    <xf numFmtId="166" fontId="9" fillId="0" borderId="0" xfId="0" applyNumberFormat="1" applyFont="1"/>
    <xf numFmtId="164" fontId="8" fillId="0" borderId="0" xfId="0" applyNumberFormat="1" applyFont="1"/>
    <xf numFmtId="166" fontId="8" fillId="0" borderId="0" xfId="0" applyNumberFormat="1" applyFont="1"/>
    <xf numFmtId="166" fontId="34" fillId="0" borderId="0" xfId="0" applyNumberFormat="1" applyFont="1"/>
    <xf numFmtId="164" fontId="24" fillId="0" borderId="0" xfId="0" applyNumberFormat="1" applyFont="1"/>
    <xf numFmtId="164" fontId="9" fillId="10" borderId="0" xfId="0" applyNumberFormat="1" applyFont="1" applyFill="1"/>
    <xf numFmtId="164" fontId="9" fillId="0" borderId="0" xfId="0" applyNumberFormat="1" applyFont="1" applyAlignment="1">
      <alignment wrapText="1"/>
    </xf>
    <xf numFmtId="0" fontId="5" fillId="2" borderId="34" xfId="0" applyFont="1" applyFill="1" applyBorder="1" applyAlignment="1">
      <alignment horizontal="center" vertical="center" wrapText="1"/>
    </xf>
    <xf numFmtId="168" fontId="11" fillId="7" borderId="3" xfId="0" applyNumberFormat="1" applyFont="1" applyFill="1" applyBorder="1" applyAlignment="1">
      <alignment horizontal="center"/>
    </xf>
    <xf numFmtId="170" fontId="9" fillId="0" borderId="0" xfId="0" applyNumberFormat="1" applyFont="1"/>
    <xf numFmtId="0" fontId="33" fillId="4" borderId="23" xfId="0" applyFont="1" applyFill="1" applyBorder="1" applyAlignment="1">
      <alignment horizontal="left" vertical="top"/>
    </xf>
    <xf numFmtId="0" fontId="0" fillId="14" borderId="23" xfId="0" applyFill="1" applyBorder="1" applyAlignment="1">
      <alignment horizontal="left" vertical="top"/>
    </xf>
    <xf numFmtId="164" fontId="5" fillId="3" borderId="13" xfId="0" applyNumberFormat="1" applyFont="1" applyFill="1" applyBorder="1" applyAlignment="1">
      <alignment horizontal="right"/>
    </xf>
    <xf numFmtId="164" fontId="29" fillId="0" borderId="2" xfId="0" applyNumberFormat="1" applyFont="1" applyBorder="1"/>
    <xf numFmtId="168" fontId="8" fillId="7" borderId="2" xfId="0" applyNumberFormat="1" applyFont="1" applyFill="1" applyBorder="1" applyAlignment="1">
      <alignment horizontal="center"/>
    </xf>
    <xf numFmtId="0" fontId="6" fillId="12" borderId="0" xfId="0" applyFont="1" applyFill="1"/>
    <xf numFmtId="0" fontId="5" fillId="2" borderId="35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left" vertical="top"/>
    </xf>
    <xf numFmtId="0" fontId="0" fillId="11" borderId="23" xfId="0" applyFill="1" applyBorder="1" applyAlignment="1">
      <alignment horizontal="left" vertical="top"/>
    </xf>
    <xf numFmtId="0" fontId="27" fillId="0" borderId="0" xfId="0" applyFont="1"/>
    <xf numFmtId="164" fontId="29" fillId="0" borderId="1" xfId="0" applyNumberFormat="1" applyFont="1" applyBorder="1"/>
    <xf numFmtId="164" fontId="23" fillId="0" borderId="1" xfId="0" applyNumberFormat="1" applyFont="1" applyBorder="1"/>
    <xf numFmtId="6" fontId="5" fillId="7" borderId="22" xfId="0" applyNumberFormat="1" applyFont="1" applyFill="1" applyBorder="1" applyAlignment="1">
      <alignment horizontal="center" vertical="center" wrapText="1"/>
    </xf>
    <xf numFmtId="6" fontId="5" fillId="7" borderId="21" xfId="0" applyNumberFormat="1" applyFont="1" applyFill="1" applyBorder="1" applyAlignment="1">
      <alignment horizontal="center" vertical="center" wrapText="1"/>
    </xf>
    <xf numFmtId="6" fontId="5" fillId="7" borderId="20" xfId="0" applyNumberFormat="1" applyFont="1" applyFill="1" applyBorder="1" applyAlignment="1">
      <alignment horizontal="center" vertical="center" wrapText="1"/>
    </xf>
    <xf numFmtId="6" fontId="2" fillId="7" borderId="21" xfId="0" applyNumberFormat="1" applyFont="1" applyFill="1" applyBorder="1" applyAlignment="1">
      <alignment vertical="center" wrapText="1"/>
    </xf>
    <xf numFmtId="164" fontId="5" fillId="7" borderId="13" xfId="0" applyNumberFormat="1" applyFont="1" applyFill="1" applyBorder="1" applyAlignment="1">
      <alignment horizontal="right" vertical="center" wrapText="1"/>
    </xf>
    <xf numFmtId="0" fontId="22" fillId="7" borderId="13" xfId="0" applyFont="1" applyFill="1" applyBorder="1" applyAlignment="1">
      <alignment horizontal="right" vertical="center" wrapText="1"/>
    </xf>
    <xf numFmtId="169" fontId="5" fillId="3" borderId="4" xfId="0" applyNumberFormat="1" applyFont="1" applyFill="1" applyBorder="1" applyAlignment="1">
      <alignment horizontal="center" vertical="center" wrapText="1"/>
    </xf>
    <xf numFmtId="169" fontId="2" fillId="3" borderId="4" xfId="0" applyNumberFormat="1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2" fontId="29" fillId="3" borderId="6" xfId="0" applyNumberFormat="1" applyFont="1" applyFill="1" applyBorder="1" applyAlignment="1">
      <alignment horizontal="center" vertical="center" wrapText="1"/>
    </xf>
    <xf numFmtId="2" fontId="29" fillId="3" borderId="10" xfId="0" applyNumberFormat="1" applyFont="1" applyFill="1" applyBorder="1" applyAlignment="1">
      <alignment horizontal="center" vertical="center" wrapText="1"/>
    </xf>
    <xf numFmtId="2" fontId="29" fillId="3" borderId="4" xfId="0" applyNumberFormat="1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vertical="center" wrapText="1"/>
    </xf>
    <xf numFmtId="0" fontId="36" fillId="3" borderId="2" xfId="0" applyFont="1" applyFill="1" applyBorder="1" applyAlignment="1">
      <alignment vertical="center" wrapText="1"/>
    </xf>
    <xf numFmtId="0" fontId="35" fillId="2" borderId="2" xfId="0" applyFont="1" applyFill="1" applyBorder="1" applyAlignment="1">
      <alignment horizontal="center" vertical="center" wrapText="1"/>
    </xf>
    <xf numFmtId="164" fontId="37" fillId="3" borderId="13" xfId="0" applyNumberFormat="1" applyFont="1" applyFill="1" applyBorder="1" applyAlignment="1">
      <alignment horizontal="left" vertical="top" wrapText="1"/>
    </xf>
    <xf numFmtId="0" fontId="35" fillId="2" borderId="10" xfId="0" applyFont="1" applyFill="1" applyBorder="1" applyAlignment="1">
      <alignment vertical="center" wrapText="1"/>
    </xf>
    <xf numFmtId="0" fontId="35" fillId="3" borderId="20" xfId="0" applyFont="1" applyFill="1" applyBorder="1" applyAlignment="1">
      <alignment vertical="center" wrapText="1"/>
    </xf>
    <xf numFmtId="0" fontId="36" fillId="3" borderId="11" xfId="0" applyFont="1" applyFill="1" applyBorder="1" applyAlignment="1">
      <alignment vertical="top" wrapText="1"/>
    </xf>
    <xf numFmtId="0" fontId="35" fillId="2" borderId="20" xfId="0" applyFont="1" applyFill="1" applyBorder="1" applyAlignment="1">
      <alignment vertical="center" wrapText="1"/>
    </xf>
    <xf numFmtId="164" fontId="29" fillId="3" borderId="21" xfId="0" applyNumberFormat="1" applyFont="1" applyFill="1" applyBorder="1" applyAlignment="1">
      <alignment horizontal="right"/>
    </xf>
    <xf numFmtId="164" fontId="29" fillId="3" borderId="13" xfId="0" applyNumberFormat="1" applyFont="1" applyFill="1" applyBorder="1" applyAlignment="1">
      <alignment horizontal="right"/>
    </xf>
    <xf numFmtId="164" fontId="29" fillId="3" borderId="38" xfId="0" applyNumberFormat="1" applyFont="1" applyFill="1" applyBorder="1" applyAlignment="1">
      <alignment horizontal="right"/>
    </xf>
    <xf numFmtId="164" fontId="29" fillId="3" borderId="37" xfId="0" applyNumberFormat="1" applyFont="1" applyFill="1" applyBorder="1" applyAlignment="1">
      <alignment horizontal="right"/>
    </xf>
    <xf numFmtId="164" fontId="29" fillId="3" borderId="20" xfId="0" applyNumberFormat="1" applyFont="1" applyFill="1" applyBorder="1" applyAlignment="1">
      <alignment horizontal="center" vertical="center" wrapText="1"/>
    </xf>
    <xf numFmtId="164" fontId="29" fillId="3" borderId="13" xfId="0" applyNumberFormat="1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left" wrapText="1"/>
    </xf>
    <xf numFmtId="0" fontId="19" fillId="5" borderId="4" xfId="0" applyFont="1" applyFill="1" applyBorder="1" applyAlignment="1">
      <alignment horizontal="left" wrapText="1"/>
    </xf>
    <xf numFmtId="0" fontId="19" fillId="5" borderId="6" xfId="0" applyFont="1" applyFill="1" applyBorder="1" applyAlignment="1">
      <alignment horizontal="left" wrapText="1"/>
    </xf>
    <xf numFmtId="0" fontId="21" fillId="5" borderId="12" xfId="0" applyFont="1" applyFill="1" applyBorder="1" applyAlignment="1">
      <alignment horizontal="left" wrapText="1"/>
    </xf>
    <xf numFmtId="0" fontId="7" fillId="5" borderId="14" xfId="0" applyFont="1" applyFill="1" applyBorder="1" applyAlignment="1">
      <alignment horizontal="left" wrapText="1"/>
    </xf>
    <xf numFmtId="0" fontId="7" fillId="5" borderId="7" xfId="0" applyFont="1" applyFill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35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/>
  </cellXfs>
  <cellStyles count="3">
    <cellStyle name="Normal" xfId="0" builtinId="0"/>
    <cellStyle name="Procent" xfId="1" builtinId="5"/>
    <cellStyle name="Valuta" xfId="2" builtinId="4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56</xdr:row>
      <xdr:rowOff>38100</xdr:rowOff>
    </xdr:from>
    <xdr:to>
      <xdr:col>0</xdr:col>
      <xdr:colOff>514350</xdr:colOff>
      <xdr:row>56</xdr:row>
      <xdr:rowOff>180975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E8DD6B40-275B-4E8A-A124-B5FC9A1A68D0}"/>
            </a:ext>
          </a:extLst>
        </xdr:cNvPr>
        <xdr:cNvSpPr/>
      </xdr:nvSpPr>
      <xdr:spPr>
        <a:xfrm>
          <a:off x="28575" y="28575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19050</xdr:colOff>
      <xdr:row>58</xdr:row>
      <xdr:rowOff>0</xdr:rowOff>
    </xdr:from>
    <xdr:to>
      <xdr:col>0</xdr:col>
      <xdr:colOff>504825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FBB28951-6F4E-417E-B6AB-1D7085EC0708}"/>
            </a:ext>
          </a:extLst>
        </xdr:cNvPr>
        <xdr:cNvSpPr/>
      </xdr:nvSpPr>
      <xdr:spPr>
        <a:xfrm>
          <a:off x="1905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539EE1B9-CADE-4845-8701-EB0543FCDD4B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7EDE6C75-D64F-4C9D-8CFE-A784173AED6C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485775</xdr:colOff>
      <xdr:row>56</xdr:row>
      <xdr:rowOff>142875</xdr:rowOff>
    </xdr:to>
    <xdr:sp macro="" textlink="">
      <xdr:nvSpPr>
        <xdr:cNvPr id="6" name="Pil: vänster 5">
          <a:extLst>
            <a:ext uri="{FF2B5EF4-FFF2-40B4-BE49-F238E27FC236}">
              <a16:creationId xmlns:a16="http://schemas.microsoft.com/office/drawing/2014/main" id="{F6D70D4F-B0AC-471C-890C-42A08F755034}"/>
            </a:ext>
          </a:extLst>
        </xdr:cNvPr>
        <xdr:cNvSpPr/>
      </xdr:nvSpPr>
      <xdr:spPr>
        <a:xfrm>
          <a:off x="0" y="2734574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485775</xdr:colOff>
      <xdr:row>108</xdr:row>
      <xdr:rowOff>142875</xdr:rowOff>
    </xdr:to>
    <xdr:sp macro="" textlink="">
      <xdr:nvSpPr>
        <xdr:cNvPr id="7" name="Pil: vänster 6">
          <a:extLst>
            <a:ext uri="{FF2B5EF4-FFF2-40B4-BE49-F238E27FC236}">
              <a16:creationId xmlns:a16="http://schemas.microsoft.com/office/drawing/2014/main" id="{C12E6059-12B8-40A3-90D2-A89DDD28B1EE}"/>
            </a:ext>
          </a:extLst>
        </xdr:cNvPr>
        <xdr:cNvSpPr/>
      </xdr:nvSpPr>
      <xdr:spPr>
        <a:xfrm>
          <a:off x="0" y="3200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110</xdr:row>
      <xdr:rowOff>0</xdr:rowOff>
    </xdr:from>
    <xdr:to>
      <xdr:col>1</xdr:col>
      <xdr:colOff>485775</xdr:colOff>
      <xdr:row>132</xdr:row>
      <xdr:rowOff>142875</xdr:rowOff>
    </xdr:to>
    <xdr:sp macro="" textlink="">
      <xdr:nvSpPr>
        <xdr:cNvPr id="8" name="Pil: vänster 7">
          <a:extLst>
            <a:ext uri="{FF2B5EF4-FFF2-40B4-BE49-F238E27FC236}">
              <a16:creationId xmlns:a16="http://schemas.microsoft.com/office/drawing/2014/main" id="{26CF9336-8F36-4631-99F7-812FECE4D295}"/>
            </a:ext>
          </a:extLst>
        </xdr:cNvPr>
        <xdr:cNvSpPr/>
      </xdr:nvSpPr>
      <xdr:spPr>
        <a:xfrm>
          <a:off x="0" y="36576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134</xdr:row>
      <xdr:rowOff>0</xdr:rowOff>
    </xdr:from>
    <xdr:to>
      <xdr:col>1</xdr:col>
      <xdr:colOff>485775</xdr:colOff>
      <xdr:row>164</xdr:row>
      <xdr:rowOff>142875</xdr:rowOff>
    </xdr:to>
    <xdr:sp macro="" textlink="">
      <xdr:nvSpPr>
        <xdr:cNvPr id="9" name="Pil: vänster 8">
          <a:extLst>
            <a:ext uri="{FF2B5EF4-FFF2-40B4-BE49-F238E27FC236}">
              <a16:creationId xmlns:a16="http://schemas.microsoft.com/office/drawing/2014/main" id="{9969FC52-58C1-4367-A9B5-D0476A45D707}"/>
            </a:ext>
          </a:extLst>
        </xdr:cNvPr>
        <xdr:cNvSpPr/>
      </xdr:nvSpPr>
      <xdr:spPr>
        <a:xfrm>
          <a:off x="0" y="41148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F0733F2D-A7F1-4C28-A36D-26710AEE8E6F}"/>
            </a:ext>
          </a:extLst>
        </xdr:cNvPr>
        <xdr:cNvSpPr/>
      </xdr:nvSpPr>
      <xdr:spPr>
        <a:xfrm>
          <a:off x="0" y="27527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E7D741D5-839F-4505-AE3A-401CEF732452}"/>
            </a:ext>
          </a:extLst>
        </xdr:cNvPr>
        <xdr:cNvSpPr/>
      </xdr:nvSpPr>
      <xdr:spPr>
        <a:xfrm>
          <a:off x="0" y="32194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CD2125BE-4433-4D7C-B9B3-CB6CED201F20}"/>
            </a:ext>
          </a:extLst>
        </xdr:cNvPr>
        <xdr:cNvSpPr/>
      </xdr:nvSpPr>
      <xdr:spPr>
        <a:xfrm>
          <a:off x="0" y="36861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58589759-53AE-4A88-8FD1-5930E1D62CF7}"/>
            </a:ext>
          </a:extLst>
        </xdr:cNvPr>
        <xdr:cNvSpPr/>
      </xdr:nvSpPr>
      <xdr:spPr>
        <a:xfrm>
          <a:off x="0" y="41529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F4006142-D928-438E-9D2A-BFA57D4C5698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9BFF5043-D868-4017-8F9D-BE3D5860021F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950D3316-7F37-4A88-92A6-8702A93B2C53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90C5B56E-D3CE-4BD1-B852-263AE1587C84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60F5ACEC-6AEA-4CAA-9D94-7FC37D1CD0BC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220E2442-61D3-4CAE-896C-231B8961B7F3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C153F088-2BDA-47F8-9814-84D03192F3A5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2013F71D-8D0D-406B-8D27-7DF7C1E09DE8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202482F0-53B6-4A41-BAD1-00E59DB23B46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E43DDE1F-B2EA-43B7-AD50-C53AF5014140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76EA1DB9-4C41-493E-9B91-C5D9A919D6D9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5A832F23-26E7-4CD4-BCF1-98AC73B23F58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82D65BC0-8E95-47B9-86C9-F3D85DB0005B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060A2B3F-FB78-4EF1-9223-613F83C383E3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DFFDCA09-BBC0-48E5-914C-3DB0FFB01549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D3AF4E34-8652-4D88-886A-E4206C57EC82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D322C6C6-DD5C-4DDA-972F-F3D7B33C94FA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318CFB4D-12F9-4143-BBF7-8A881811CEA5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7EE4BD24-CBBE-4B32-814A-952B9FFDBFAD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F84D8DC1-BE6E-4A75-B72F-8BC942D2AE9E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04215ADE-79C0-4E2E-9841-8B3598B186C4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08C66535-7DAA-48EE-8215-112C4744286C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C5CA34B2-B787-4208-A67B-BCFDA06EDB6C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0418A9EA-5CCA-4EFE-8C0A-C0EA1BCE3D23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DD1FA42B-68FA-4F64-8898-7AE4D30C41B3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B659BD10-34E7-4329-BF0F-582CD60E3ECC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39066D91-B932-480A-B1EE-0BEB6B3FE129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7478EA27-5036-4784-8DCE-72B918BB5889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1A0126B7-FDD9-4CF4-AD99-63420706D257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52F2E73E-7869-4CF0-B3F6-0203B9C0DC55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96E3BF17-A150-43A2-B84F-340D70CF0AA7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5D9A9B0E-5BAF-41B6-B0DE-9ECFF57BE675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091CC0E9-604D-4742-9EB5-F55F34D6C1E3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F51780B9-D285-4935-90A4-4D0E8968A8FD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7538E327-4409-404A-BD23-0B9CB620E1D5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F55DEBAC-0C5A-4E34-A46C-7B4831D25D5D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494C7FE4-69DB-44DF-B8CA-FEB5D0028733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B1155FA8-92BD-41B9-9812-AF27431658D0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9C0802C6-03F1-4CA3-8810-56909D1EE505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99F0DD58-79D9-46B5-9FBA-434C903CFABB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2409DB87-237B-4776-B942-5A8D2A80B855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91A7405F-E50D-4DCF-BE15-FF3876B2C33D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D11FAB43-9BB8-4699-8D14-95F6BD06F7CF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150271B4-16F8-4D02-9B4F-AE16DB538DAA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C93B4147-856D-4D7E-8529-AB952DEDF94E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2239028E-3CEA-4257-899C-77727DCC7EFA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1020BDBA-DAF0-45BE-A989-B903F5103C32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A84C2E83-44AD-407A-A841-12D2FD4BDFE9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79D7401A-2AD3-4E3D-AC5C-C9460E0055EB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2C2514C4-819D-4F42-AB82-72931151B719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4C9D4E99-B2BA-4743-A849-CE928419B1A4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0E982509-D006-4431-B4DB-403ACEEC414B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281107C3-2C0E-4B04-AB4F-D66C703CFDD9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021708E2-F546-44B6-ABA2-C5F001A7B9B8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AE2A968D-665F-42F8-A3B7-3AA17D6C821F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C026969B-9C4B-4AC3-BF26-A76787916E01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5BFAED7F-4AF2-4D06-A286-5F06107E4AA2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A62FF8AA-9052-4A22-9918-7381F66E352F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87D5FC4D-7A81-4305-885E-A7F7B022463D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D156CA32-CF54-485B-9722-53B91B7EBB95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23754434-BD57-4CDF-9139-67CD551A081E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7D11154B-149D-4D97-B2B1-C5A3488CB74C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889C59A9-4D0A-4B8B-A583-7D1B0A4E30AF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9C5DA0B5-2494-4B8D-B101-27DF90EA2223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9F7306CA-19B7-4EA7-85D6-ED0C98636653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78A7C71B-3315-4CC4-96C1-B8EB17E77D9C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AD317CAD-5633-4C79-9AF6-F14941FDBDE2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164</xdr:row>
      <xdr:rowOff>142875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36770AA6-7678-4B57-B33F-2F23F19BDDF4}"/>
            </a:ext>
          </a:extLst>
        </xdr:cNvPr>
        <xdr:cNvSpPr/>
      </xdr:nvSpPr>
      <xdr:spPr>
        <a:xfrm>
          <a:off x="0" y="421957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57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4624B7A8-CF3D-48F3-8858-E3FDB4F00185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302DD60F-CA2E-4A3B-BC11-72B990FC46B4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131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2A193782-74B2-4F7A-A6CE-CCD519B896F9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485775</xdr:colOff>
      <xdr:row>162</xdr:row>
      <xdr:rowOff>152400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50B8005C-CBF0-4DE4-9567-3102DEB2E469}"/>
            </a:ext>
          </a:extLst>
        </xdr:cNvPr>
        <xdr:cNvSpPr/>
      </xdr:nvSpPr>
      <xdr:spPr>
        <a:xfrm>
          <a:off x="0" y="4219575"/>
          <a:ext cx="485775" cy="152400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485775</xdr:colOff>
      <xdr:row>56</xdr:row>
      <xdr:rowOff>142875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FC74E501-9FD5-4408-90F1-456AEE54892E}"/>
            </a:ext>
          </a:extLst>
        </xdr:cNvPr>
        <xdr:cNvSpPr/>
      </xdr:nvSpPr>
      <xdr:spPr>
        <a:xfrm>
          <a:off x="0" y="281940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485775</xdr:colOff>
      <xdr:row>108</xdr:row>
      <xdr:rowOff>142875</xdr:rowOff>
    </xdr:to>
    <xdr:sp macro="" textlink="">
      <xdr:nvSpPr>
        <xdr:cNvPr id="3" name="Pil: vänster 2">
          <a:extLst>
            <a:ext uri="{FF2B5EF4-FFF2-40B4-BE49-F238E27FC236}">
              <a16:creationId xmlns:a16="http://schemas.microsoft.com/office/drawing/2014/main" id="{54F3DB00-BB7C-4B36-8F20-FF0F81104855}"/>
            </a:ext>
          </a:extLst>
        </xdr:cNvPr>
        <xdr:cNvSpPr/>
      </xdr:nvSpPr>
      <xdr:spPr>
        <a:xfrm>
          <a:off x="0" y="3286125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485775</xdr:colOff>
      <xdr:row>132</xdr:row>
      <xdr:rowOff>142875</xdr:rowOff>
    </xdr:to>
    <xdr:sp macro="" textlink="">
      <xdr:nvSpPr>
        <xdr:cNvPr id="4" name="Pil: vänster 3">
          <a:extLst>
            <a:ext uri="{FF2B5EF4-FFF2-40B4-BE49-F238E27FC236}">
              <a16:creationId xmlns:a16="http://schemas.microsoft.com/office/drawing/2014/main" id="{16B3CEBB-BBF2-4FB8-BE08-24B929B547B6}"/>
            </a:ext>
          </a:extLst>
        </xdr:cNvPr>
        <xdr:cNvSpPr/>
      </xdr:nvSpPr>
      <xdr:spPr>
        <a:xfrm>
          <a:off x="0" y="3752850"/>
          <a:ext cx="485775" cy="142875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485775</xdr:colOff>
      <xdr:row>163</xdr:row>
      <xdr:rowOff>133350</xdr:rowOff>
    </xdr:to>
    <xdr:sp macro="" textlink="">
      <xdr:nvSpPr>
        <xdr:cNvPr id="5" name="Pil: vänster 4">
          <a:extLst>
            <a:ext uri="{FF2B5EF4-FFF2-40B4-BE49-F238E27FC236}">
              <a16:creationId xmlns:a16="http://schemas.microsoft.com/office/drawing/2014/main" id="{751D36F3-62C4-4996-99FA-C60EE0AA7F36}"/>
            </a:ext>
          </a:extLst>
        </xdr:cNvPr>
        <xdr:cNvSpPr/>
      </xdr:nvSpPr>
      <xdr:spPr>
        <a:xfrm>
          <a:off x="0" y="3914775"/>
          <a:ext cx="485775" cy="5619750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28575</xdr:colOff>
      <xdr:row>8</xdr:row>
      <xdr:rowOff>38100</xdr:rowOff>
    </xdr:from>
    <xdr:to>
      <xdr:col>32</xdr:col>
      <xdr:colOff>200025</xdr:colOff>
      <xdr:row>28</xdr:row>
      <xdr:rowOff>190500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57370F05-89CD-47BB-8FCF-1B6946AE313F}"/>
            </a:ext>
          </a:extLst>
        </xdr:cNvPr>
        <xdr:cNvSpPr txBox="1"/>
      </xdr:nvSpPr>
      <xdr:spPr>
        <a:xfrm>
          <a:off x="32718375" y="1514475"/>
          <a:ext cx="171450" cy="41529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Faktureras </a:t>
          </a:r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separat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efter årsslut efter användning</a:t>
          </a:r>
          <a:endParaRPr lang="sv-SE" sz="1000">
            <a:effectLst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37525</xdr:colOff>
      <xdr:row>40</xdr:row>
      <xdr:rowOff>100965</xdr:rowOff>
    </xdr:from>
    <xdr:to>
      <xdr:col>33</xdr:col>
      <xdr:colOff>874287</xdr:colOff>
      <xdr:row>50</xdr:row>
      <xdr:rowOff>100965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C480BC0D-9B47-4954-A89A-67024DD2F74A}"/>
            </a:ext>
          </a:extLst>
        </xdr:cNvPr>
        <xdr:cNvSpPr txBox="1"/>
      </xdr:nvSpPr>
      <xdr:spPr>
        <a:xfrm>
          <a:off x="20154325" y="7720965"/>
          <a:ext cx="570062" cy="190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000"/>
            <a:t>Priset för hjälpmedelstjänsten baseras på redovisad inköpsvolym per huvudman. Faktureras av förvaltning</a:t>
          </a:r>
        </a:p>
      </xdr:txBody>
    </xdr:sp>
    <xdr:clientData/>
  </xdr:twoCellAnchor>
  <xdr:twoCellAnchor>
    <xdr:from>
      <xdr:col>37</xdr:col>
      <xdr:colOff>15490</xdr:colOff>
      <xdr:row>4</xdr:row>
      <xdr:rowOff>15240</xdr:rowOff>
    </xdr:from>
    <xdr:to>
      <xdr:col>37</xdr:col>
      <xdr:colOff>190499</xdr:colOff>
      <xdr:row>24</xdr:row>
      <xdr:rowOff>154413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7DD2C577-37F2-43D3-9110-B5C04422E6E9}"/>
            </a:ext>
          </a:extLst>
        </xdr:cNvPr>
        <xdr:cNvSpPr txBox="1"/>
      </xdr:nvSpPr>
      <xdr:spPr>
        <a:xfrm>
          <a:off x="22570690" y="777240"/>
          <a:ext cx="175009" cy="394917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Faktureras </a:t>
          </a:r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separat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via förvaltning</a:t>
          </a:r>
          <a:endParaRPr lang="sv-SE" sz="1000">
            <a:effectLst/>
          </a:endParaRPr>
        </a:p>
      </xdr:txBody>
    </xdr:sp>
    <xdr:clientData/>
  </xdr:twoCellAnchor>
  <xdr:twoCellAnchor>
    <xdr:from>
      <xdr:col>41</xdr:col>
      <xdr:colOff>74071</xdr:colOff>
      <xdr:row>40</xdr:row>
      <xdr:rowOff>91440</xdr:rowOff>
    </xdr:from>
    <xdr:to>
      <xdr:col>42</xdr:col>
      <xdr:colOff>18042</xdr:colOff>
      <xdr:row>60</xdr:row>
      <xdr:rowOff>66821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BBF72471-CE46-4E52-9C50-254289EA29C9}"/>
            </a:ext>
          </a:extLst>
        </xdr:cNvPr>
        <xdr:cNvSpPr txBox="1"/>
      </xdr:nvSpPr>
      <xdr:spPr>
        <a:xfrm>
          <a:off x="25067671" y="7711440"/>
          <a:ext cx="553571" cy="37853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00"/>
            <a:t>För regioner direkt- upphandlas gemensamma licensavtal.  </a:t>
          </a:r>
        </a:p>
        <a:p>
          <a:r>
            <a:rPr lang="sv-SE" sz="900"/>
            <a:t>Största delen av licens- kostnaden gäller gemensamt basinnehåll som fördelas solidariskt mellan regioner baserat på invånarantal. Cirka 8-10% av licenskostnaderna är valbara. Faktureras av förvaltning</a:t>
          </a:r>
        </a:p>
      </xdr:txBody>
    </xdr:sp>
    <xdr:clientData/>
  </xdr:twoCellAnchor>
  <xdr:twoCellAnchor>
    <xdr:from>
      <xdr:col>45</xdr:col>
      <xdr:colOff>55690</xdr:colOff>
      <xdr:row>40</xdr:row>
      <xdr:rowOff>85723</xdr:rowOff>
    </xdr:from>
    <xdr:to>
      <xdr:col>45</xdr:col>
      <xdr:colOff>874060</xdr:colOff>
      <xdr:row>45</xdr:row>
      <xdr:rowOff>63499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03566437-7510-4CC2-9C4C-6019C29010FF}"/>
            </a:ext>
          </a:extLst>
        </xdr:cNvPr>
        <xdr:cNvSpPr txBox="1"/>
      </xdr:nvSpPr>
      <xdr:spPr>
        <a:xfrm>
          <a:off x="27487690" y="7705723"/>
          <a:ext cx="551670" cy="9302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Just nu enbart fakturering mot SKR</a:t>
          </a:r>
        </a:p>
        <a:p>
          <a:endParaRPr lang="sv-SE" sz="1000"/>
        </a:p>
      </xdr:txBody>
    </xdr:sp>
    <xdr:clientData/>
  </xdr:twoCellAnchor>
  <xdr:twoCellAnchor>
    <xdr:from>
      <xdr:col>33</xdr:col>
      <xdr:colOff>16565</xdr:colOff>
      <xdr:row>4</xdr:row>
      <xdr:rowOff>5715</xdr:rowOff>
    </xdr:from>
    <xdr:to>
      <xdr:col>33</xdr:col>
      <xdr:colOff>240195</xdr:colOff>
      <xdr:row>24</xdr:row>
      <xdr:rowOff>158642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A85B5158-F025-4C24-8C19-091DD69720EB}"/>
            </a:ext>
          </a:extLst>
        </xdr:cNvPr>
        <xdr:cNvSpPr txBox="1"/>
      </xdr:nvSpPr>
      <xdr:spPr>
        <a:xfrm>
          <a:off x="20133365" y="767715"/>
          <a:ext cx="223630" cy="3962927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pPr marL="0" indent="0"/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Faktureras separat via förvaltning. Rörlig volymsdel tillkommer enl prislista</a:t>
          </a:r>
        </a:p>
      </xdr:txBody>
    </xdr:sp>
    <xdr:clientData/>
  </xdr:twoCellAnchor>
  <xdr:twoCellAnchor>
    <xdr:from>
      <xdr:col>41</xdr:col>
      <xdr:colOff>19051</xdr:colOff>
      <xdr:row>4</xdr:row>
      <xdr:rowOff>20955</xdr:rowOff>
    </xdr:from>
    <xdr:to>
      <xdr:col>41</xdr:col>
      <xdr:colOff>190501</xdr:colOff>
      <xdr:row>24</xdr:row>
      <xdr:rowOff>173882</xdr:rowOff>
    </xdr:to>
    <xdr:sp macro="" textlink="">
      <xdr:nvSpPr>
        <xdr:cNvPr id="7" name="textruta 6">
          <a:extLst>
            <a:ext uri="{FF2B5EF4-FFF2-40B4-BE49-F238E27FC236}">
              <a16:creationId xmlns:a16="http://schemas.microsoft.com/office/drawing/2014/main" id="{E2927B1D-1920-4D76-A6E1-3EED46914F1F}"/>
            </a:ext>
          </a:extLst>
        </xdr:cNvPr>
        <xdr:cNvSpPr txBox="1"/>
      </xdr:nvSpPr>
      <xdr:spPr>
        <a:xfrm>
          <a:off x="25012651" y="782955"/>
          <a:ext cx="171450" cy="3962927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pPr marL="0" indent="0"/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Faktureras separat via förvaltning</a:t>
          </a:r>
        </a:p>
        <a:p>
          <a:pPr marL="0" indent="0"/>
          <a:endParaRPr lang="sv-SE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17395</xdr:colOff>
      <xdr:row>4</xdr:row>
      <xdr:rowOff>15240</xdr:rowOff>
    </xdr:from>
    <xdr:to>
      <xdr:col>45</xdr:col>
      <xdr:colOff>180975</xdr:colOff>
      <xdr:row>24</xdr:row>
      <xdr:rowOff>150603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26D6885A-934E-45FB-A592-92CBB8F24E74}"/>
            </a:ext>
          </a:extLst>
        </xdr:cNvPr>
        <xdr:cNvSpPr txBox="1"/>
      </xdr:nvSpPr>
      <xdr:spPr>
        <a:xfrm>
          <a:off x="27449395" y="777240"/>
          <a:ext cx="163580" cy="394536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Faktureras </a:t>
          </a:r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separat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av förvaltning</a:t>
          </a:r>
          <a:endParaRPr lang="sv-SE" sz="1000">
            <a:effectLst/>
          </a:endParaRPr>
        </a:p>
      </xdr:txBody>
    </xdr:sp>
    <xdr:clientData/>
  </xdr:twoCellAnchor>
  <xdr:twoCellAnchor>
    <xdr:from>
      <xdr:col>69</xdr:col>
      <xdr:colOff>57823</xdr:colOff>
      <xdr:row>4</xdr:row>
      <xdr:rowOff>12999</xdr:rowOff>
    </xdr:from>
    <xdr:to>
      <xdr:col>69</xdr:col>
      <xdr:colOff>233083</xdr:colOff>
      <xdr:row>24</xdr:row>
      <xdr:rowOff>148362</xdr:rowOff>
    </xdr:to>
    <xdr:sp macro="" textlink="">
      <xdr:nvSpPr>
        <xdr:cNvPr id="9" name="textruta 8">
          <a:extLst>
            <a:ext uri="{FF2B5EF4-FFF2-40B4-BE49-F238E27FC236}">
              <a16:creationId xmlns:a16="http://schemas.microsoft.com/office/drawing/2014/main" id="{1348B104-A6D7-4C2B-8E16-82A495F9D607}"/>
            </a:ext>
          </a:extLst>
        </xdr:cNvPr>
        <xdr:cNvSpPr txBox="1"/>
      </xdr:nvSpPr>
      <xdr:spPr>
        <a:xfrm>
          <a:off x="42120223" y="774999"/>
          <a:ext cx="175260" cy="394536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Faktureras </a:t>
          </a:r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separat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via förvaltning efter nytjad volym</a:t>
          </a:r>
          <a:endParaRPr lang="sv-SE" sz="1000">
            <a:effectLst/>
          </a:endParaRPr>
        </a:p>
      </xdr:txBody>
    </xdr:sp>
    <xdr:clientData/>
  </xdr:twoCellAnchor>
  <xdr:twoCellAnchor>
    <xdr:from>
      <xdr:col>77</xdr:col>
      <xdr:colOff>19050</xdr:colOff>
      <xdr:row>4</xdr:row>
      <xdr:rowOff>19050</xdr:rowOff>
    </xdr:from>
    <xdr:to>
      <xdr:col>77</xdr:col>
      <xdr:colOff>194310</xdr:colOff>
      <xdr:row>24</xdr:row>
      <xdr:rowOff>154413</xdr:rowOff>
    </xdr:to>
    <xdr:sp macro="" textlink="">
      <xdr:nvSpPr>
        <xdr:cNvPr id="10" name="textruta 9">
          <a:extLst>
            <a:ext uri="{FF2B5EF4-FFF2-40B4-BE49-F238E27FC236}">
              <a16:creationId xmlns:a16="http://schemas.microsoft.com/office/drawing/2014/main" id="{B1E9DFD7-34C9-4DA1-85DB-17133121673F}"/>
            </a:ext>
          </a:extLst>
        </xdr:cNvPr>
        <xdr:cNvSpPr txBox="1"/>
      </xdr:nvSpPr>
      <xdr:spPr>
        <a:xfrm>
          <a:off x="46958250" y="781050"/>
          <a:ext cx="175260" cy="394536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 anchorCtr="0"/>
        <a:lstStyle/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Faktureras </a:t>
          </a:r>
          <a:r>
            <a:rPr lang="sv-SE" sz="1000">
              <a:solidFill>
                <a:schemeClr val="dk1"/>
              </a:solidFill>
              <a:latin typeface="+mn-lt"/>
              <a:ea typeface="+mn-ea"/>
              <a:cs typeface="+mn-cs"/>
            </a:rPr>
            <a:t>separat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via förvaltning efter användning</a:t>
          </a:r>
          <a:endParaRPr lang="sv-SE" sz="1000">
            <a:effectLst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117</xdr:col>
      <xdr:colOff>26247</xdr:colOff>
      <xdr:row>7</xdr:row>
      <xdr:rowOff>19050</xdr:rowOff>
    </xdr:from>
    <xdr:to>
      <xdr:col>117</xdr:col>
      <xdr:colOff>233892</xdr:colOff>
      <xdr:row>27</xdr:row>
      <xdr:rowOff>131233</xdr:rowOff>
    </xdr:to>
    <xdr:sp macro="" textlink="">
      <xdr:nvSpPr>
        <xdr:cNvPr id="20" name="textruta 19">
          <a:extLst>
            <a:ext uri="{FF2B5EF4-FFF2-40B4-BE49-F238E27FC236}">
              <a16:creationId xmlns:a16="http://schemas.microsoft.com/office/drawing/2014/main" id="{EE110437-AEA4-42B1-891F-92D22ABE7E55}"/>
            </a:ext>
          </a:extLst>
        </xdr:cNvPr>
        <xdr:cNvSpPr txBox="1"/>
      </xdr:nvSpPr>
      <xdr:spPr>
        <a:xfrm>
          <a:off x="32516022" y="1447800"/>
          <a:ext cx="207645" cy="3912658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/>
        <a:lstStyle/>
        <a:p>
          <a:r>
            <a:rPr lang="sv-SE" sz="1000"/>
            <a:t>Faktreras separat via förvaltning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F239B-EAC5-4193-9855-F2945E96C17E}">
  <sheetPr>
    <tabColor rgb="FF92D050"/>
  </sheetPr>
  <dimension ref="A1:K165"/>
  <sheetViews>
    <sheetView showZeros="0" topLeftCell="B1" workbookViewId="0">
      <selection activeCell="B189" sqref="B189"/>
    </sheetView>
  </sheetViews>
  <sheetFormatPr defaultRowHeight="15" outlineLevelRow="1" x14ac:dyDescent="0.25"/>
  <cols>
    <col min="1" max="1" width="21" customWidth="1"/>
    <col min="2" max="2" width="29.7109375" customWidth="1"/>
    <col min="3" max="3" width="44.85546875" bestFit="1" customWidth="1"/>
    <col min="4" max="4" width="26.28515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58" t="str">
        <f>'Gemensamma Tjänster'!B9</f>
        <v>Region Stockholm</v>
      </c>
    </row>
    <row r="2" spans="1:11" ht="92.25" customHeight="1" x14ac:dyDescent="0.4">
      <c r="C2" s="312" t="s">
        <v>60</v>
      </c>
      <c r="D2" s="313"/>
      <c r="E2" s="313"/>
      <c r="F2" s="313"/>
      <c r="G2" s="313"/>
      <c r="H2" s="313"/>
      <c r="I2" s="313"/>
      <c r="J2" s="314"/>
    </row>
    <row r="3" spans="1:11" ht="21.75" customHeight="1" thickBot="1" x14ac:dyDescent="0.3">
      <c r="A3" s="318" t="s">
        <v>41</v>
      </c>
      <c r="B3" s="318" t="s">
        <v>41</v>
      </c>
      <c r="C3" s="315" t="s">
        <v>42</v>
      </c>
      <c r="D3" s="316"/>
      <c r="E3" s="316"/>
      <c r="F3" s="316"/>
      <c r="G3" s="316"/>
      <c r="H3" s="316"/>
      <c r="I3" s="316"/>
      <c r="J3" s="317"/>
    </row>
    <row r="4" spans="1:11" x14ac:dyDescent="0.25">
      <c r="A4" s="318"/>
      <c r="B4" s="318"/>
    </row>
    <row r="5" spans="1:11" ht="15.75" x14ac:dyDescent="0.25">
      <c r="A5" s="318"/>
      <c r="B5" s="318"/>
      <c r="D5" s="52" t="s">
        <v>190</v>
      </c>
      <c r="E5" s="56"/>
      <c r="F5" s="52"/>
      <c r="G5" s="52"/>
      <c r="H5" s="57"/>
      <c r="I5" s="52"/>
      <c r="J5" s="52"/>
      <c r="K5" s="7"/>
    </row>
    <row r="6" spans="1:11" ht="15.75" thickBot="1" x14ac:dyDescent="0.3">
      <c r="A6" s="318"/>
      <c r="B6" s="318"/>
    </row>
    <row r="7" spans="1:11" ht="31.5" x14ac:dyDescent="0.35">
      <c r="A7" s="318"/>
      <c r="B7" s="318"/>
      <c r="C7" s="142" t="s">
        <v>30</v>
      </c>
      <c r="D7" s="143">
        <f>SUM(D8:D55)</f>
        <v>156706625.17526448</v>
      </c>
      <c r="E7" s="144"/>
      <c r="F7" s="102" t="s">
        <v>36</v>
      </c>
      <c r="G7" s="102"/>
      <c r="H7" s="102" t="s">
        <v>37</v>
      </c>
      <c r="I7" s="145"/>
      <c r="J7" s="240" t="s">
        <v>46</v>
      </c>
      <c r="K7" s="53"/>
    </row>
    <row r="8" spans="1:11" ht="15" hidden="1" customHeight="1" outlineLevel="1" x14ac:dyDescent="0.25">
      <c r="C8" s="146" t="str">
        <f>'Gemensamma Tjänster'!E2</f>
        <v>Identifierings-tjänster SITHS</v>
      </c>
      <c r="D8" s="147">
        <f>'Gemensamma Tjänster'!E9</f>
        <v>11858080.289457476</v>
      </c>
      <c r="E8" s="104"/>
      <c r="F8" s="104" t="str">
        <f>'Gemensamma Tjänster'!E31</f>
        <v>Kvartal förskott</v>
      </c>
      <c r="G8" s="104"/>
      <c r="H8" s="104" t="str">
        <f>'Gemensamma Tjänster'!E32</f>
        <v>Dec,Mar,Jun,Sep</v>
      </c>
      <c r="I8" s="104"/>
      <c r="J8" s="148" t="str">
        <f>'Gemensamma Tjänster'!E33</f>
        <v xml:space="preserve"> -</v>
      </c>
    </row>
    <row r="9" spans="1:11" ht="15" hidden="1" customHeight="1" outlineLevel="1" x14ac:dyDescent="0.25">
      <c r="C9" s="146" t="str">
        <f>'Gemensamma Tjänster'!F2</f>
        <v>Katalogtjänster HSA</v>
      </c>
      <c r="D9" s="147">
        <f>'Gemensamma Tjänster'!F9</f>
        <v>1412962.6470559391</v>
      </c>
      <c r="E9" s="104"/>
      <c r="F9" s="104" t="str">
        <f>'Gemensamma Tjänster'!F31</f>
        <v>Kvartal förskott</v>
      </c>
      <c r="G9" s="104"/>
      <c r="H9" s="104" t="str">
        <f>'Gemensamma Tjänster'!F32</f>
        <v>Dec,Mar,Jun,Sep</v>
      </c>
      <c r="I9" s="104"/>
      <c r="J9" s="148" t="str">
        <f>'Gemensamma Tjänster'!F33</f>
        <v xml:space="preserve"> -</v>
      </c>
    </row>
    <row r="10" spans="1:11" ht="15" hidden="1" customHeight="1" outlineLevel="1" x14ac:dyDescent="0.25">
      <c r="C10" s="146" t="str">
        <f>'Gemensamma Tjänster'!G2</f>
        <v>Kommunikations-tjänster Sjunet</v>
      </c>
      <c r="D10" s="147">
        <f>'Gemensamma Tjänster'!G9</f>
        <v>275040.2257192473</v>
      </c>
      <c r="E10" s="104"/>
      <c r="F10" s="104" t="str">
        <f>'Gemensamma Tjänster'!G31</f>
        <v>Kvartal förskott</v>
      </c>
      <c r="G10" s="104"/>
      <c r="H10" s="104" t="str">
        <f>'Gemensamma Tjänster'!G32</f>
        <v>Dec,Mar,Jun,Sep</v>
      </c>
      <c r="I10" s="104"/>
      <c r="J10" s="148" t="str">
        <f>'Gemensamma Tjänster'!G33</f>
        <v xml:space="preserve"> -</v>
      </c>
    </row>
    <row r="11" spans="1:11" ht="15" hidden="1" customHeight="1" outlineLevel="1" x14ac:dyDescent="0.25">
      <c r="C11" s="146" t="str">
        <f>'Gemensamma Tjänster'!H2</f>
        <v>Säkerhetstjänster</v>
      </c>
      <c r="D11" s="147">
        <f>'Gemensamma Tjänster'!H9</f>
        <v>2679214.9392718757</v>
      </c>
      <c r="E11" s="104"/>
      <c r="F11" s="104" t="str">
        <f>'Gemensamma Tjänster'!H31</f>
        <v>Kvartal förskott</v>
      </c>
      <c r="G11" s="104"/>
      <c r="H11" s="104" t="str">
        <f>'Gemensamma Tjänster'!H32</f>
        <v>Dec,Mar,Jun,Sep</v>
      </c>
      <c r="I11" s="104"/>
      <c r="J11" s="148" t="str">
        <f>'Gemensamma Tjänster'!H33</f>
        <v xml:space="preserve"> -</v>
      </c>
    </row>
    <row r="12" spans="1:11" ht="15" hidden="1" customHeight="1" outlineLevel="1" x14ac:dyDescent="0.25">
      <c r="C12" s="146" t="str">
        <f>'Gemensamma Tjänster'!I2</f>
        <v>1177 e-tjänster</v>
      </c>
      <c r="D12" s="147">
        <f>'Gemensamma Tjänster'!I9</f>
        <v>19270992.468457699</v>
      </c>
      <c r="E12" s="104"/>
      <c r="F12" s="104" t="str">
        <f>'Gemensamma Tjänster'!I31</f>
        <v>Kvartal förskott</v>
      </c>
      <c r="G12" s="104"/>
      <c r="H12" s="104" t="str">
        <f>'Gemensamma Tjänster'!I32</f>
        <v>Dec,Mar,Jun,Sep</v>
      </c>
      <c r="I12" s="104"/>
      <c r="J12" s="148" t="str">
        <f>'Gemensamma Tjänster'!I33</f>
        <v xml:space="preserve"> -</v>
      </c>
    </row>
    <row r="13" spans="1:11" ht="15" hidden="1" customHeight="1" outlineLevel="1" x14ac:dyDescent="0.25">
      <c r="C13" s="146" t="str">
        <f>'Gemensamma Tjänster'!J2</f>
        <v xml:space="preserve">1177 på telefon </v>
      </c>
      <c r="D13" s="147">
        <f>'Gemensamma Tjänster'!J9</f>
        <v>11113406.539835963</v>
      </c>
      <c r="E13" s="104"/>
      <c r="F13" s="104" t="str">
        <f>'Gemensamma Tjänster'!J31</f>
        <v>Kvartal förskott</v>
      </c>
      <c r="G13" s="104"/>
      <c r="H13" s="104" t="str">
        <f>'Gemensamma Tjänster'!J32</f>
        <v>Dec,Mar,Jun,Sep</v>
      </c>
      <c r="I13" s="104"/>
      <c r="J13" s="148" t="str">
        <f>'Gemensamma Tjänster'!J33</f>
        <v xml:space="preserve"> -</v>
      </c>
    </row>
    <row r="14" spans="1:11" ht="15" hidden="1" customHeight="1" outlineLevel="1" x14ac:dyDescent="0.25">
      <c r="C14" s="146" t="str">
        <f>'Gemensamma Tjänster'!K2</f>
        <v>1177.se</v>
      </c>
      <c r="D14" s="147">
        <f>'Gemensamma Tjänster'!K9</f>
        <v>15259859.475722987</v>
      </c>
      <c r="E14" s="104"/>
      <c r="F14" s="104" t="str">
        <f>'Gemensamma Tjänster'!K31</f>
        <v>Kvartal förskott</v>
      </c>
      <c r="G14" s="104"/>
      <c r="H14" s="104" t="str">
        <f>'Gemensamma Tjänster'!K32</f>
        <v>Dec,Mar,Jun,Sep</v>
      </c>
      <c r="I14" s="104"/>
      <c r="J14" s="148" t="str">
        <f>'Gemensamma Tjänster'!K33</f>
        <v xml:space="preserve"> -</v>
      </c>
    </row>
    <row r="15" spans="1:11" ht="15" hidden="1" customHeight="1" outlineLevel="1" x14ac:dyDescent="0.25">
      <c r="C15" s="146" t="str">
        <f>'Gemensamma Tjänster'!L2</f>
        <v>Eira 
(biblioteks- konsortium)</v>
      </c>
      <c r="D15" s="147">
        <f>'Gemensamma Tjänster'!L9</f>
        <v>954339.92629315204</v>
      </c>
      <c r="E15" s="104"/>
      <c r="F15" s="104" t="str">
        <f>'Gemensamma Tjänster'!L31</f>
        <v>Kvartal förskott. Licens separat</v>
      </c>
      <c r="G15" s="104"/>
      <c r="H15" s="104" t="str">
        <f>'Gemensamma Tjänster'!L32</f>
        <v>Dec,Mar,Jun,Sep</v>
      </c>
      <c r="I15" s="104"/>
      <c r="J15" s="148" t="str">
        <f>'Gemensamma Tjänster'!L33</f>
        <v xml:space="preserve"> -</v>
      </c>
    </row>
    <row r="16" spans="1:11" ht="15" hidden="1" customHeight="1" outlineLevel="1" x14ac:dyDescent="0.25">
      <c r="C16" s="146" t="str">
        <f>'Gemensamma Tjänster'!M2</f>
        <v>Elektronisk remiss</v>
      </c>
      <c r="D16" s="147">
        <f>'Gemensamma Tjänster'!M9</f>
        <v>997085.66873011691</v>
      </c>
      <c r="E16" s="104"/>
      <c r="F16" s="104" t="str">
        <f>'Gemensamma Tjänster'!M31</f>
        <v>Kvartal förskott</v>
      </c>
      <c r="G16" s="104"/>
      <c r="H16" s="104" t="str">
        <f>'Gemensamma Tjänster'!M32</f>
        <v>Dec,Mar,Jun,Sep</v>
      </c>
      <c r="I16" s="104"/>
      <c r="J16" s="148" t="str">
        <f>'Gemensamma Tjänster'!M33</f>
        <v xml:space="preserve"> -</v>
      </c>
    </row>
    <row r="17" spans="3:10" ht="15" hidden="1" customHeight="1" outlineLevel="1" x14ac:dyDescent="0.25">
      <c r="C17" s="146" t="str">
        <f>'Gemensamma Tjänster'!N2</f>
        <v>Födelseanmälan</v>
      </c>
      <c r="D17" s="147">
        <f>'Gemensamma Tjänster'!N9</f>
        <v>695697.6121719603</v>
      </c>
      <c r="E17" s="104"/>
      <c r="F17" s="104" t="str">
        <f>'Gemensamma Tjänster'!N31</f>
        <v>Kvartal förskott</v>
      </c>
      <c r="G17" s="104"/>
      <c r="H17" s="104" t="str">
        <f>'Gemensamma Tjänster'!N32</f>
        <v>Dec,Mar,Jun,Sep</v>
      </c>
      <c r="I17" s="104"/>
      <c r="J17" s="148" t="str">
        <f>'Gemensamma Tjänster'!N33</f>
        <v xml:space="preserve"> -</v>
      </c>
    </row>
    <row r="18" spans="3:10" ht="15" hidden="1" customHeight="1" outlineLevel="1" x14ac:dyDescent="0.25">
      <c r="C18" s="146" t="str">
        <f>'Gemensamma Tjänster'!O2</f>
        <v>Infektions-verktyget</v>
      </c>
      <c r="D18" s="147">
        <f>'Gemensamma Tjänster'!O9</f>
        <v>2313346.9591417047</v>
      </c>
      <c r="E18" s="104"/>
      <c r="F18" s="104" t="str">
        <f>'Gemensamma Tjänster'!O31</f>
        <v>Kvartal förskott</v>
      </c>
      <c r="G18" s="104"/>
      <c r="H18" s="104" t="str">
        <f>'Gemensamma Tjänster'!O32</f>
        <v>Dec,Mar,Jun,Sep</v>
      </c>
      <c r="I18" s="104"/>
      <c r="J18" s="148" t="str">
        <f>'Gemensamma Tjänster'!O33</f>
        <v xml:space="preserve"> -</v>
      </c>
    </row>
    <row r="19" spans="3:10" ht="15" hidden="1" customHeight="1" outlineLevel="1" x14ac:dyDescent="0.25">
      <c r="C19" s="146" t="str">
        <f>'Gemensamma Tjänster'!P2</f>
        <v>1177 journal</v>
      </c>
      <c r="D19" s="147">
        <f>'Gemensamma Tjänster'!P9</f>
        <v>6384309.1683172332</v>
      </c>
      <c r="E19" s="104"/>
      <c r="F19" s="104" t="str">
        <f>'Gemensamma Tjänster'!P31</f>
        <v>Kvartal förskott</v>
      </c>
      <c r="G19" s="104"/>
      <c r="H19" s="104" t="str">
        <f>'Gemensamma Tjänster'!P32</f>
        <v>Dec,Mar,Jun,Sep</v>
      </c>
      <c r="I19" s="104"/>
      <c r="J19" s="148" t="str">
        <f>'Gemensamma Tjänster'!P33</f>
        <v xml:space="preserve"> -</v>
      </c>
    </row>
    <row r="20" spans="3:10" ht="15" hidden="1" customHeight="1" outlineLevel="1" x14ac:dyDescent="0.25">
      <c r="C20" s="146" t="str">
        <f>'Gemensamma Tjänster'!Q2</f>
        <v>Intygstjänster Webcert</v>
      </c>
      <c r="D20" s="147">
        <f>'Gemensamma Tjänster'!Q9</f>
        <v>3394867.976066554</v>
      </c>
      <c r="E20" s="104"/>
      <c r="F20" s="104" t="str">
        <f>'Gemensamma Tjänster'!Q31</f>
        <v>Kvartal förskott</v>
      </c>
      <c r="G20" s="104"/>
      <c r="H20" s="104" t="str">
        <f>'Gemensamma Tjänster'!Q32</f>
        <v>Dec,Mar,Jun,Sep</v>
      </c>
      <c r="I20" s="104"/>
      <c r="J20" s="148" t="str">
        <f>'Gemensamma Tjänster'!Q33</f>
        <v xml:space="preserve"> -</v>
      </c>
    </row>
    <row r="21" spans="3:10" ht="15" hidden="1" customHeight="1" outlineLevel="1" x14ac:dyDescent="0.25">
      <c r="C21" s="146" t="str">
        <f>'Gemensamma Tjänster'!R2</f>
        <v>Nationell patientöversikt</v>
      </c>
      <c r="D21" s="147">
        <f>'Gemensamma Tjänster'!R9</f>
        <v>3542263.8933123513</v>
      </c>
      <c r="E21" s="104"/>
      <c r="F21" s="104" t="str">
        <f>'Gemensamma Tjänster'!R31</f>
        <v>Kvartal förskott</v>
      </c>
      <c r="G21" s="104"/>
      <c r="H21" s="104" t="str">
        <f>'Gemensamma Tjänster'!R32</f>
        <v>Dec,Mar,Jun,Sep</v>
      </c>
      <c r="I21" s="104"/>
      <c r="J21" s="148" t="str">
        <f>'Gemensamma Tjänster'!R33</f>
        <v xml:space="preserve"> -</v>
      </c>
    </row>
    <row r="22" spans="3:10" ht="15" hidden="1" customHeight="1" outlineLevel="1" x14ac:dyDescent="0.25">
      <c r="C22" s="146" t="str">
        <f>'Gemensamma Tjänster'!S2</f>
        <v>Pascal</v>
      </c>
      <c r="D22" s="147">
        <f>'Gemensamma Tjänster'!S9</f>
        <v>780559.12078110559</v>
      </c>
      <c r="E22" s="104"/>
      <c r="F22" s="104" t="str">
        <f>'Gemensamma Tjänster'!S31</f>
        <v>Kvartal förskott</v>
      </c>
      <c r="G22" s="104"/>
      <c r="H22" s="104" t="str">
        <f>'Gemensamma Tjänster'!S32</f>
        <v>Dec,Mar,Jun,Sep</v>
      </c>
      <c r="I22" s="104"/>
      <c r="J22" s="148" t="str">
        <f>'Gemensamma Tjänster'!S33</f>
        <v xml:space="preserve"> -</v>
      </c>
    </row>
    <row r="23" spans="3:10" ht="15" hidden="1" customHeight="1" outlineLevel="1" x14ac:dyDescent="0.25">
      <c r="C23" s="146" t="str">
        <f>'Gemensamma Tjänster'!T2</f>
        <v>Rikshandboken i barnhälsovård</v>
      </c>
      <c r="D23" s="147">
        <f>'Gemensamma Tjänster'!T9</f>
        <v>2298523.9882056094</v>
      </c>
      <c r="E23" s="104"/>
      <c r="F23" s="104" t="str">
        <f>'Gemensamma Tjänster'!T31</f>
        <v>Kvartal förskott</v>
      </c>
      <c r="G23" s="104"/>
      <c r="H23" s="104" t="str">
        <f>'Gemensamma Tjänster'!T32</f>
        <v>Dec,Mar,Jun,Sep</v>
      </c>
      <c r="I23" s="104"/>
      <c r="J23" s="148" t="str">
        <f>'Gemensamma Tjänster'!T33</f>
        <v xml:space="preserve"> -</v>
      </c>
    </row>
    <row r="24" spans="3:10" ht="15" hidden="1" customHeight="1" outlineLevel="1" x14ac:dyDescent="0.25">
      <c r="C24" s="146" t="str">
        <f>'Gemensamma Tjänster'!U2</f>
        <v>1177 högkostnadsskydd</v>
      </c>
      <c r="D24" s="147">
        <f>'Gemensamma Tjänster'!U9</f>
        <v>1719242.2840230071</v>
      </c>
      <c r="E24" s="104"/>
      <c r="F24" s="104" t="str">
        <f>'Gemensamma Tjänster'!U31</f>
        <v>Kvartal förskott</v>
      </c>
      <c r="G24" s="104"/>
      <c r="H24" s="104" t="str">
        <f>'Gemensamma Tjänster'!U32</f>
        <v>Dec,Mar,Jun,Sep</v>
      </c>
      <c r="I24" s="104"/>
      <c r="J24" s="148" t="str">
        <f>'Gemensamma Tjänster'!U33</f>
        <v xml:space="preserve"> -</v>
      </c>
    </row>
    <row r="25" spans="3:10" ht="15" hidden="1" customHeight="1" outlineLevel="1" x14ac:dyDescent="0.25">
      <c r="C25" s="146" t="str">
        <f>'Gemensamma Tjänster'!V2</f>
        <v>NKK Nationellt kliniskt kunskapsstöd</v>
      </c>
      <c r="D25" s="147">
        <f>'Gemensamma Tjänster'!V9</f>
        <v>7804294.1978541473</v>
      </c>
      <c r="E25" s="104"/>
      <c r="F25" s="104" t="str">
        <f>'Gemensamma Tjänster'!V31</f>
        <v>Kvartal förskott</v>
      </c>
      <c r="G25" s="104"/>
      <c r="H25" s="104" t="str">
        <f>'Gemensamma Tjänster'!V32</f>
        <v>Dec,Mar,Jun,Sep</v>
      </c>
      <c r="I25" s="104"/>
      <c r="J25" s="148">
        <f>'Gemensamma Tjänster'!V33</f>
        <v>0</v>
      </c>
    </row>
    <row r="26" spans="3:10" ht="15" hidden="1" customHeight="1" outlineLevel="1" x14ac:dyDescent="0.25">
      <c r="C26" s="146" t="str">
        <f>'Gemensamma Tjänster'!W2</f>
        <v>Svenska informationstjänster för läkemedel (Sil)</v>
      </c>
      <c r="D26" s="147">
        <f>'Gemensamma Tjänster'!W9</f>
        <v>11183987.157424875</v>
      </c>
      <c r="E26" s="104"/>
      <c r="F26" s="104" t="str">
        <f>'Gemensamma Tjänster'!W31</f>
        <v>Kvartal förskott</v>
      </c>
      <c r="G26" s="104"/>
      <c r="H26" s="104" t="str">
        <f>'Gemensamma Tjänster'!W32</f>
        <v>Dec,Mar,Jun,Sep</v>
      </c>
      <c r="I26" s="104"/>
      <c r="J26" s="148" t="str">
        <f>'Gemensamma Tjänster'!W33</f>
        <v xml:space="preserve"> -</v>
      </c>
    </row>
    <row r="27" spans="3:10" ht="15" hidden="1" customHeight="1" outlineLevel="1" x14ac:dyDescent="0.25">
      <c r="C27" s="146" t="str">
        <f>'Gemensamma Tjänster'!X2</f>
        <v>UMO (Youmo)</v>
      </c>
      <c r="D27" s="147">
        <f>'Gemensamma Tjänster'!X9</f>
        <v>4608517.250173023</v>
      </c>
      <c r="E27" s="104"/>
      <c r="F27" s="104" t="str">
        <f>'Gemensamma Tjänster'!X31</f>
        <v>Kvartal förskott</v>
      </c>
      <c r="G27" s="104"/>
      <c r="H27" s="104" t="str">
        <f>'Gemensamma Tjänster'!X32</f>
        <v>Dec,Mar,Jun,Sep</v>
      </c>
      <c r="I27" s="104"/>
      <c r="J27" s="148" t="str">
        <f>'Gemensamma Tjänster'!X33</f>
        <v xml:space="preserve"> -</v>
      </c>
    </row>
    <row r="28" spans="3:10" ht="15" hidden="1" customHeight="1" outlineLevel="1" x14ac:dyDescent="0.25">
      <c r="C28" s="146" t="str">
        <f>'Gemensamma Tjänster'!Y2</f>
        <v>Vårdhandboken</v>
      </c>
      <c r="D28" s="147">
        <f>'Gemensamma Tjänster'!Y9</f>
        <v>2437878.4437185749</v>
      </c>
      <c r="E28" s="104"/>
      <c r="F28" s="104" t="str">
        <f>'Gemensamma Tjänster'!Y31</f>
        <v>Kvartal förskott</v>
      </c>
      <c r="G28" s="104"/>
      <c r="H28" s="104" t="str">
        <f>'Gemensamma Tjänster'!Y32</f>
        <v>Dec,Mar,Jun,Sep</v>
      </c>
      <c r="I28" s="104"/>
      <c r="J28" s="148" t="str">
        <f>'Gemensamma Tjänster'!Y33</f>
        <v xml:space="preserve"> -</v>
      </c>
    </row>
    <row r="29" spans="3:10" ht="15" hidden="1" customHeight="1" outlineLevel="1" x14ac:dyDescent="0.25">
      <c r="C29" s="146" t="str">
        <f>'Gemensamma Tjänster'!Z2</f>
        <v>1177 rådgivningsstöd webb</v>
      </c>
      <c r="D29" s="147">
        <f>'Gemensamma Tjänster'!Z9</f>
        <v>1975624.0950764446</v>
      </c>
      <c r="E29" s="104"/>
      <c r="F29" s="104" t="str">
        <f>'Gemensamma Tjänster'!Z31</f>
        <v>Kvartal förskott</v>
      </c>
      <c r="G29" s="104"/>
      <c r="H29" s="104" t="str">
        <f>'Gemensamma Tjänster'!Z32</f>
        <v>Dec,Mar,Jun,Sep</v>
      </c>
      <c r="I29" s="104"/>
      <c r="J29" s="148" t="str">
        <f>'Gemensamma Tjänster'!Z33</f>
        <v xml:space="preserve"> -</v>
      </c>
    </row>
    <row r="30" spans="3:10" ht="15" hidden="1" customHeight="1" outlineLevel="1" x14ac:dyDescent="0.25">
      <c r="C30" s="146" t="str">
        <f>'Gemensamma Tjänster'!AA2</f>
        <v>1177  stöd och behandlings-plattform</v>
      </c>
      <c r="D30" s="147">
        <f>'Gemensamma Tjänster'!AA9</f>
        <v>8630248.6671270449</v>
      </c>
      <c r="E30" s="104"/>
      <c r="F30" s="104" t="str">
        <f>'Gemensamma Tjänster'!AA31</f>
        <v>Kvartal förskott</v>
      </c>
      <c r="G30" s="104"/>
      <c r="H30" s="104" t="str">
        <f>'Gemensamma Tjänster'!AA32</f>
        <v>Dec,Mar,Jun,Sep</v>
      </c>
      <c r="I30" s="104"/>
      <c r="J30" s="148" t="str">
        <f>'Gemensamma Tjänster'!AA33</f>
        <v xml:space="preserve"> -</v>
      </c>
    </row>
    <row r="31" spans="3:10" ht="15" hidden="1" customHeight="1" outlineLevel="1" x14ac:dyDescent="0.25">
      <c r="C31" s="146" t="str">
        <f>'Gemensamma Tjänster'!AB2</f>
        <v>Utomläns- fakturering</v>
      </c>
      <c r="D31" s="147">
        <f>'Gemensamma Tjänster'!AB9</f>
        <v>868941.08498757356</v>
      </c>
      <c r="E31" s="104"/>
      <c r="F31" s="104" t="str">
        <f>'Gemensamma Tjänster'!AB31</f>
        <v>Kvartal förskott</v>
      </c>
      <c r="G31" s="104"/>
      <c r="H31" s="104" t="str">
        <f>'Gemensamma Tjänster'!AB32</f>
        <v>Dec,Mar,Jun,Sep</v>
      </c>
      <c r="I31" s="104"/>
      <c r="J31" s="148" t="str">
        <f>'Gemensamma Tjänster'!AB33</f>
        <v xml:space="preserve"> -</v>
      </c>
    </row>
    <row r="32" spans="3:10" ht="15" hidden="1" customHeight="1" outlineLevel="1" x14ac:dyDescent="0.25">
      <c r="C32" s="146" t="str">
        <f>'Gemensamma Tjänster'!AC2</f>
        <v>Gemensam infrastruktur</v>
      </c>
      <c r="D32" s="147">
        <f>'Gemensamma Tjänster'!AC9</f>
        <v>19220242.321715247</v>
      </c>
      <c r="E32" s="104"/>
      <c r="F32" s="104" t="str">
        <f>'Gemensamma Tjänster'!AC31</f>
        <v>Kvartal förskott</v>
      </c>
      <c r="G32" s="104"/>
      <c r="H32" s="104" t="str">
        <f>'Gemensamma Tjänster'!AC32</f>
        <v>Dec,Mar,Jun,Sep</v>
      </c>
      <c r="I32" s="104"/>
      <c r="J32" s="148" t="str">
        <f>'Gemensamma Tjänster'!AC33</f>
        <v xml:space="preserve"> -</v>
      </c>
    </row>
    <row r="33" spans="3:10" ht="15" hidden="1" customHeight="1" outlineLevel="1" x14ac:dyDescent="0.25">
      <c r="C33" s="146" t="str">
        <f>'Gemensamma Tjänster'!AD2</f>
        <v>Gemensam arkitektur</v>
      </c>
      <c r="D33" s="147">
        <f>'Gemensamma Tjänster'!AD9</f>
        <v>5561041.3625265034</v>
      </c>
      <c r="E33" s="104"/>
      <c r="F33" s="104" t="str">
        <f>'Gemensamma Tjänster'!AD31</f>
        <v>Kvartal förskott</v>
      </c>
      <c r="G33" s="104"/>
      <c r="H33" s="104" t="str">
        <f>'Gemensamma Tjänster'!AD32</f>
        <v>Dec,Mar,Jun,Sep</v>
      </c>
      <c r="I33" s="104"/>
      <c r="J33" s="148" t="str">
        <f>'Gemensamma Tjänster'!AD33</f>
        <v xml:space="preserve"> -</v>
      </c>
    </row>
    <row r="34" spans="3:10" ht="15" hidden="1" customHeight="1" outlineLevel="1" x14ac:dyDescent="0.25">
      <c r="C34" s="146" t="str">
        <f>'Gemensamma Tjänster'!AE2</f>
        <v>1177 listning</v>
      </c>
      <c r="D34" s="147">
        <f>'Gemensamma Tjänster'!AE9</f>
        <v>1449297.4545630426</v>
      </c>
      <c r="E34" s="104"/>
      <c r="F34" s="104" t="str">
        <f>'Gemensamma Tjänster'!AE31</f>
        <v>Kvartal förskott</v>
      </c>
      <c r="G34" s="104"/>
      <c r="H34" s="104" t="str">
        <f>'Gemensamma Tjänster'!AE32</f>
        <v>Dec,Mar,Jun,Sep</v>
      </c>
      <c r="I34" s="104"/>
      <c r="J34" s="148" t="str">
        <f>'Gemensamma Tjänster'!AE33</f>
        <v xml:space="preserve"> -</v>
      </c>
    </row>
    <row r="35" spans="3:10" ht="15" hidden="1" customHeight="1" outlineLevel="1" x14ac:dyDescent="0.25">
      <c r="C35" s="146" t="str">
        <f>'Gemensamma Tjänster'!AF2</f>
        <v>IAM IDP Gemensam del</v>
      </c>
      <c r="D35" s="147">
        <f>'Gemensamma Tjänster'!AF9</f>
        <v>2016591.0810010778</v>
      </c>
      <c r="E35" s="104"/>
      <c r="F35" s="104" t="str">
        <f>'Gemensamma Tjänster'!AF31</f>
        <v>Kvartal förskott</v>
      </c>
      <c r="G35" s="104"/>
      <c r="H35" s="104" t="str">
        <f>'Gemensamma Tjänster'!AF32</f>
        <v>Dec,Mar,Jun,Sep</v>
      </c>
      <c r="I35" s="104"/>
      <c r="J35" s="148">
        <f>'Gemensamma Tjänster'!AF33</f>
        <v>0</v>
      </c>
    </row>
    <row r="36" spans="3:10" ht="15" hidden="1" customHeight="1" outlineLevel="1" x14ac:dyDescent="0.25">
      <c r="C36" s="146" t="str">
        <f>'Gemensamma Tjänster'!AG2</f>
        <v>Överskjutande SMS &amp; Inloggnings-kostnader Prel</v>
      </c>
      <c r="D36" s="147">
        <f>'Gemensamma Tjänster'!AG9</f>
        <v>2373443</v>
      </c>
      <c r="E36" s="104"/>
      <c r="F36" s="104" t="str">
        <f>'Gemensamma Tjänster'!AG31</f>
        <v>Överskjutande utöver 18,2 mkr</v>
      </c>
      <c r="G36" s="104"/>
      <c r="H36" s="104" t="str">
        <f>'Gemensamma Tjänster'!AG32</f>
        <v>Efter årsslut 2024</v>
      </c>
      <c r="I36" s="104"/>
      <c r="J36" s="148">
        <f>'Gemensamma Tjänster'!AG33</f>
        <v>0</v>
      </c>
    </row>
    <row r="37" spans="3:10" ht="15" hidden="1" customHeight="1" outlineLevel="1" x14ac:dyDescent="0.25">
      <c r="C37" s="146" t="str">
        <f>'Gemensamma Tjänster'!AH2</f>
        <v>1177 tidbokning
NY i förv.</v>
      </c>
      <c r="D37" s="147">
        <f>'Gemensamma Tjänster'!AH9</f>
        <v>3626725.8765329844</v>
      </c>
      <c r="E37" s="104"/>
      <c r="F37" s="104" t="str">
        <f>'Gemensamma Tjänster'!AH31</f>
        <v>Kvartal förskott</v>
      </c>
      <c r="G37" s="104"/>
      <c r="H37" s="104" t="str">
        <f>'Gemensamma Tjänster'!AH32</f>
        <v>Dec,Mar,Jun,Sep</v>
      </c>
      <c r="I37" s="104"/>
      <c r="J37" s="148">
        <f>'Gemensamma Tjänster'!AH33</f>
        <v>0</v>
      </c>
    </row>
    <row r="38" spans="3:10" ht="15" hidden="1" customHeight="1" outlineLevel="1" x14ac:dyDescent="0.25">
      <c r="C38" s="146">
        <f>'Gemensamma Tjänster'!AI2</f>
        <v>0</v>
      </c>
      <c r="D38" s="147">
        <f>'Gemensamma Tjänster'!AI9</f>
        <v>0</v>
      </c>
      <c r="E38" s="104"/>
      <c r="F38" s="104">
        <f>'Gemensamma Tjänster'!AI31</f>
        <v>0</v>
      </c>
      <c r="G38" s="104"/>
      <c r="H38" s="104">
        <f>'Gemensamma Tjänster'!AI32</f>
        <v>0</v>
      </c>
      <c r="I38" s="104"/>
      <c r="J38" s="148">
        <f>'Gemensamma Tjänster'!AI33</f>
        <v>0</v>
      </c>
    </row>
    <row r="39" spans="3:10" ht="15" hidden="1" customHeight="1" outlineLevel="1" x14ac:dyDescent="0.25">
      <c r="C39" s="146">
        <f>'Gemensamma Tjänster'!AJ2</f>
        <v>0</v>
      </c>
      <c r="D39" s="147">
        <f>'Gemensamma Tjänster'!AJ9</f>
        <v>0</v>
      </c>
      <c r="E39" s="104"/>
      <c r="F39" s="104">
        <f>'Gemensamma Tjänster'!AJ31</f>
        <v>0</v>
      </c>
      <c r="G39" s="104"/>
      <c r="H39" s="104">
        <f>'Gemensamma Tjänster'!AJ32</f>
        <v>0</v>
      </c>
      <c r="I39" s="104"/>
      <c r="J39" s="148">
        <f>'Gemensamma Tjänster'!AJ33</f>
        <v>0</v>
      </c>
    </row>
    <row r="40" spans="3:10" ht="15" hidden="1" customHeight="1" outlineLevel="1" x14ac:dyDescent="0.25">
      <c r="C40" s="146">
        <f>'Gemensamma Tjänster'!AK2</f>
        <v>0</v>
      </c>
      <c r="D40" s="147">
        <f>'Gemensamma Tjänster'!AK9</f>
        <v>0</v>
      </c>
      <c r="E40" s="104"/>
      <c r="F40" s="104">
        <f>'Gemensamma Tjänster'!AK31</f>
        <v>0</v>
      </c>
      <c r="G40" s="104"/>
      <c r="H40" s="104">
        <f>'Gemensamma Tjänster'!AK32</f>
        <v>0</v>
      </c>
      <c r="I40" s="104"/>
      <c r="J40" s="148">
        <f>'Gemensamma Tjänster'!AK33</f>
        <v>0</v>
      </c>
    </row>
    <row r="41" spans="3:10" ht="15" hidden="1" customHeight="1" outlineLevel="1" x14ac:dyDescent="0.25">
      <c r="C41" s="146">
        <f>'Gemensamma Tjänster'!AL2</f>
        <v>0</v>
      </c>
      <c r="D41" s="147">
        <f>'Gemensamma Tjänster'!AL9</f>
        <v>0</v>
      </c>
      <c r="E41" s="104"/>
      <c r="F41" s="104">
        <f>'Gemensamma Tjänster'!AL31</f>
        <v>0</v>
      </c>
      <c r="G41" s="104"/>
      <c r="H41" s="104">
        <f>'Gemensamma Tjänster'!AL32</f>
        <v>0</v>
      </c>
      <c r="I41" s="104"/>
      <c r="J41" s="148">
        <f>'Gemensamma Tjänster'!AL33</f>
        <v>0</v>
      </c>
    </row>
    <row r="42" spans="3:10" ht="15" hidden="1" customHeight="1" outlineLevel="1" x14ac:dyDescent="0.25">
      <c r="C42" s="146">
        <f>'Gemensamma Tjänster'!AM2</f>
        <v>0</v>
      </c>
      <c r="D42" s="147">
        <f>'Gemensamma Tjänster'!AM9</f>
        <v>0</v>
      </c>
      <c r="E42" s="104"/>
      <c r="F42" s="104">
        <f>'Gemensamma Tjänster'!AM31</f>
        <v>0</v>
      </c>
      <c r="G42" s="104"/>
      <c r="H42" s="104">
        <f>'Gemensamma Tjänster'!AM32</f>
        <v>0</v>
      </c>
      <c r="I42" s="104"/>
      <c r="J42" s="148">
        <f>'Gemensamma Tjänster'!AM33</f>
        <v>0</v>
      </c>
    </row>
    <row r="43" spans="3:10" ht="15" hidden="1" customHeight="1" outlineLevel="1" x14ac:dyDescent="0.25">
      <c r="C43" s="146">
        <f>'Gemensamma Tjänster'!AN2</f>
        <v>0</v>
      </c>
      <c r="D43" s="147">
        <f>'Gemensamma Tjänster'!AN9</f>
        <v>0</v>
      </c>
      <c r="E43" s="104"/>
      <c r="F43" s="104">
        <f>'Gemensamma Tjänster'!AN31</f>
        <v>0</v>
      </c>
      <c r="G43" s="104"/>
      <c r="H43" s="104">
        <f>'Gemensamma Tjänster'!AN32</f>
        <v>0</v>
      </c>
      <c r="I43" s="104"/>
      <c r="J43" s="148">
        <f>'Gemensamma Tjänster'!AN33</f>
        <v>0</v>
      </c>
    </row>
    <row r="44" spans="3:10" ht="15" hidden="1" customHeight="1" outlineLevel="1" x14ac:dyDescent="0.25">
      <c r="C44" s="146">
        <f>'Gemensamma Tjänster'!AO2</f>
        <v>0</v>
      </c>
      <c r="D44" s="147">
        <f>'Gemensamma Tjänster'!AO9</f>
        <v>0</v>
      </c>
      <c r="E44" s="104"/>
      <c r="F44" s="104">
        <f>'Gemensamma Tjänster'!AO31</f>
        <v>0</v>
      </c>
      <c r="G44" s="104"/>
      <c r="H44" s="104">
        <f>'Gemensamma Tjänster'!AO32</f>
        <v>0</v>
      </c>
      <c r="I44" s="104"/>
      <c r="J44" s="148">
        <f>'Gemensamma Tjänster'!AO33</f>
        <v>0</v>
      </c>
    </row>
    <row r="45" spans="3:10" ht="15" hidden="1" customHeight="1" outlineLevel="1" x14ac:dyDescent="0.25">
      <c r="C45" s="146">
        <f>'Gemensamma Tjänster'!AP2</f>
        <v>0</v>
      </c>
      <c r="D45" s="147">
        <f>'Gemensamma Tjänster'!AP9</f>
        <v>0</v>
      </c>
      <c r="E45" s="104"/>
      <c r="F45" s="104">
        <f>'Gemensamma Tjänster'!AP31</f>
        <v>0</v>
      </c>
      <c r="G45" s="104"/>
      <c r="H45" s="104">
        <f>'Gemensamma Tjänster'!AP32</f>
        <v>0</v>
      </c>
      <c r="I45" s="104"/>
      <c r="J45" s="148">
        <f>'Gemensamma Tjänster'!AP33</f>
        <v>0</v>
      </c>
    </row>
    <row r="46" spans="3:10" ht="15" hidden="1" customHeight="1" outlineLevel="1" x14ac:dyDescent="0.25">
      <c r="C46" s="146">
        <f>'Gemensamma Tjänster'!AQ2</f>
        <v>0</v>
      </c>
      <c r="D46" s="147">
        <f>'Gemensamma Tjänster'!AQ9</f>
        <v>0</v>
      </c>
      <c r="E46" s="104"/>
      <c r="F46" s="104">
        <f>'Gemensamma Tjänster'!AQ31</f>
        <v>0</v>
      </c>
      <c r="G46" s="104"/>
      <c r="H46" s="104">
        <f>'Gemensamma Tjänster'!AQ32</f>
        <v>0</v>
      </c>
      <c r="I46" s="104"/>
      <c r="J46" s="148">
        <f>'Gemensamma Tjänster'!AQ33</f>
        <v>0</v>
      </c>
    </row>
    <row r="47" spans="3:10" ht="15" hidden="1" customHeight="1" outlineLevel="1" x14ac:dyDescent="0.25">
      <c r="C47" s="146">
        <f>'Gemensamma Tjänster'!AR2</f>
        <v>0</v>
      </c>
      <c r="D47" s="147">
        <f>'Gemensamma Tjänster'!AR9</f>
        <v>0</v>
      </c>
      <c r="E47" s="104"/>
      <c r="F47" s="104">
        <f>'Gemensamma Tjänster'!AR31</f>
        <v>0</v>
      </c>
      <c r="G47" s="104"/>
      <c r="H47" s="104">
        <f>'Gemensamma Tjänster'!AR32</f>
        <v>0</v>
      </c>
      <c r="I47" s="104"/>
      <c r="J47" s="148">
        <f>'Gemensamma Tjänster'!AR33</f>
        <v>0</v>
      </c>
    </row>
    <row r="48" spans="3:10" ht="15" hidden="1" customHeight="1" outlineLevel="1" x14ac:dyDescent="0.25">
      <c r="C48" s="146">
        <f>'Gemensamma Tjänster'!AS2</f>
        <v>0</v>
      </c>
      <c r="D48" s="147">
        <f>'Gemensamma Tjänster'!AS9</f>
        <v>0</v>
      </c>
      <c r="E48" s="104"/>
      <c r="F48" s="104">
        <f>'Gemensamma Tjänster'!AS31</f>
        <v>0</v>
      </c>
      <c r="G48" s="104"/>
      <c r="H48" s="104">
        <f>'Gemensamma Tjänster'!AS32</f>
        <v>0</v>
      </c>
      <c r="I48" s="104"/>
      <c r="J48" s="148">
        <f>'Gemensamma Tjänster'!AS33</f>
        <v>0</v>
      </c>
    </row>
    <row r="49" spans="3:10" ht="15" hidden="1" customHeight="1" outlineLevel="1" x14ac:dyDescent="0.25">
      <c r="C49" s="146">
        <f>'Gemensamma Tjänster'!AT2</f>
        <v>0</v>
      </c>
      <c r="D49" s="147">
        <f>'Gemensamma Tjänster'!AT9</f>
        <v>0</v>
      </c>
      <c r="E49" s="104"/>
      <c r="F49" s="104">
        <f>'Gemensamma Tjänster'!AT31</f>
        <v>0</v>
      </c>
      <c r="G49" s="104"/>
      <c r="H49" s="104">
        <f>'Gemensamma Tjänster'!AT32</f>
        <v>0</v>
      </c>
      <c r="I49" s="104"/>
      <c r="J49" s="148">
        <f>'Gemensamma Tjänster'!AT33</f>
        <v>0</v>
      </c>
    </row>
    <row r="50" spans="3:10" ht="15" hidden="1" customHeight="1" outlineLevel="1" x14ac:dyDescent="0.25">
      <c r="C50" s="146">
        <f>'Gemensamma Tjänster'!AU2</f>
        <v>0</v>
      </c>
      <c r="D50" s="147">
        <f>'Gemensamma Tjänster'!AU9</f>
        <v>0</v>
      </c>
      <c r="E50" s="104"/>
      <c r="F50" s="104">
        <f>'Gemensamma Tjänster'!AU31</f>
        <v>0</v>
      </c>
      <c r="G50" s="104"/>
      <c r="H50" s="104">
        <f>'Gemensamma Tjänster'!AU32</f>
        <v>0</v>
      </c>
      <c r="I50" s="104"/>
      <c r="J50" s="148">
        <f>'Gemensamma Tjänster'!AU33</f>
        <v>0</v>
      </c>
    </row>
    <row r="51" spans="3:10" ht="15" hidden="1" customHeight="1" outlineLevel="1" x14ac:dyDescent="0.25">
      <c r="C51" s="146">
        <f>'Gemensamma Tjänster'!AV2</f>
        <v>0</v>
      </c>
      <c r="D51" s="147">
        <f>'Gemensamma Tjänster'!AV9</f>
        <v>0</v>
      </c>
      <c r="E51" s="104"/>
      <c r="F51" s="104">
        <f>'Gemensamma Tjänster'!AV31</f>
        <v>0</v>
      </c>
      <c r="G51" s="104"/>
      <c r="H51" s="104">
        <f>'Gemensamma Tjänster'!AV32</f>
        <v>0</v>
      </c>
      <c r="I51" s="104"/>
      <c r="J51" s="148">
        <f>'Gemensamma Tjänster'!AV33</f>
        <v>0</v>
      </c>
    </row>
    <row r="52" spans="3:10" ht="15" hidden="1" customHeight="1" outlineLevel="1" x14ac:dyDescent="0.25">
      <c r="C52" s="146">
        <f>'Gemensamma Tjänster'!AW2</f>
        <v>0</v>
      </c>
      <c r="D52" s="147">
        <f>'Gemensamma Tjänster'!AW9</f>
        <v>0</v>
      </c>
      <c r="E52" s="104"/>
      <c r="F52" s="104">
        <f>'Gemensamma Tjänster'!AW31</f>
        <v>0</v>
      </c>
      <c r="G52" s="104"/>
      <c r="H52" s="104">
        <f>'Gemensamma Tjänster'!AW32</f>
        <v>0</v>
      </c>
      <c r="I52" s="104"/>
      <c r="J52" s="148">
        <f>'Gemensamma Tjänster'!AW33</f>
        <v>0</v>
      </c>
    </row>
    <row r="53" spans="3:10" ht="15" hidden="1" customHeight="1" outlineLevel="1" x14ac:dyDescent="0.25">
      <c r="C53" s="146">
        <f>'Gemensamma Tjänster'!AX2</f>
        <v>0</v>
      </c>
      <c r="D53" s="147">
        <f>'Gemensamma Tjänster'!AX9</f>
        <v>0</v>
      </c>
      <c r="E53" s="104"/>
      <c r="F53" s="104">
        <f>'Gemensamma Tjänster'!AX31</f>
        <v>0</v>
      </c>
      <c r="G53" s="104"/>
      <c r="H53" s="104">
        <f>'Gemensamma Tjänster'!AX32</f>
        <v>0</v>
      </c>
      <c r="I53" s="104"/>
      <c r="J53" s="148">
        <f>'Gemensamma Tjänster'!AX33</f>
        <v>0</v>
      </c>
    </row>
    <row r="54" spans="3:10" ht="15" hidden="1" customHeight="1" outlineLevel="1" x14ac:dyDescent="0.25">
      <c r="C54" s="146">
        <f>'Gemensamma Tjänster'!AY2</f>
        <v>0</v>
      </c>
      <c r="D54" s="147">
        <f>'Gemensamma Tjänster'!AY9</f>
        <v>0</v>
      </c>
      <c r="E54" s="104"/>
      <c r="F54" s="104">
        <f>'Gemensamma Tjänster'!AY31</f>
        <v>0</v>
      </c>
      <c r="G54" s="104"/>
      <c r="H54" s="104">
        <f>'Gemensamma Tjänster'!AY32</f>
        <v>0</v>
      </c>
      <c r="I54" s="104"/>
      <c r="J54" s="148">
        <f>'Gemensamma Tjänster'!AY33</f>
        <v>0</v>
      </c>
    </row>
    <row r="55" spans="3:10" ht="15" hidden="1" customHeight="1" outlineLevel="1" thickBot="1" x14ac:dyDescent="0.3">
      <c r="C55" s="117">
        <f>'Gemensamma Tjänster'!AZ2</f>
        <v>0</v>
      </c>
      <c r="D55" s="118">
        <f>'Gemensamma Tjänster'!AZ9</f>
        <v>0</v>
      </c>
      <c r="E55" s="119"/>
      <c r="F55" s="95">
        <f>'Gemensamma Tjänster'!AZ31</f>
        <v>0</v>
      </c>
      <c r="G55" s="119"/>
      <c r="H55" s="95">
        <f>'Gemensamma Tjänster'!AZ32</f>
        <v>0</v>
      </c>
      <c r="I55" s="119"/>
      <c r="J55" s="120">
        <f>'Gemensamma Tjänster'!AZ33</f>
        <v>0</v>
      </c>
    </row>
    <row r="56" spans="3:10" hidden="1" outlineLevel="1" x14ac:dyDescent="0.25">
      <c r="C56" s="104"/>
      <c r="D56" s="147"/>
      <c r="E56" s="104"/>
      <c r="F56" s="104"/>
      <c r="G56" s="104"/>
      <c r="H56" s="104"/>
      <c r="I56" s="104"/>
      <c r="J56" s="104"/>
    </row>
    <row r="57" spans="3:10" ht="15.75" collapsed="1" thickBot="1" x14ac:dyDescent="0.3">
      <c r="C57" s="104"/>
      <c r="D57" s="152"/>
      <c r="E57" s="104"/>
      <c r="F57" s="104"/>
      <c r="G57" s="104"/>
      <c r="H57" s="104"/>
      <c r="I57" s="104"/>
      <c r="J57" s="104"/>
    </row>
    <row r="58" spans="3:10" ht="21" x14ac:dyDescent="0.35">
      <c r="C58" s="142" t="s">
        <v>31</v>
      </c>
      <c r="D58" s="143">
        <f>SUM(D59:D107)</f>
        <v>30186893.921438746</v>
      </c>
      <c r="E58" s="144"/>
      <c r="F58" s="144" t="s">
        <v>39</v>
      </c>
      <c r="G58" s="144"/>
      <c r="H58" s="144"/>
      <c r="I58" s="144"/>
      <c r="J58" s="153"/>
    </row>
    <row r="59" spans="3:10" hidden="1" outlineLevel="1" x14ac:dyDescent="0.25">
      <c r="C59" s="146" t="str">
        <f>'Valbara Tjänster'!F1</f>
        <v>Händelseanalys (Nitha)</v>
      </c>
      <c r="D59" s="147">
        <f>'Valbara Tjänster'!F5</f>
        <v>1338434.1567480001</v>
      </c>
      <c r="E59" s="104"/>
      <c r="F59" s="104" t="str">
        <f>'Valbara Tjänster'!F27</f>
        <v>Kvartal förskott</v>
      </c>
      <c r="G59" s="104"/>
      <c r="H59" s="104" t="str">
        <f>'Valbara Tjänster'!F28</f>
        <v>Dec,Mar,Jun,Sep</v>
      </c>
      <c r="I59" s="104"/>
      <c r="J59" s="148" t="str">
        <f>'Valbara Tjänster'!F29</f>
        <v>N/A</v>
      </c>
    </row>
    <row r="60" spans="3:10" ht="30" hidden="1" outlineLevel="1" x14ac:dyDescent="0.25">
      <c r="C60" s="146" t="str">
        <f>'Valbara Tjänster'!J1</f>
        <v>IAM IdP
(egna anslutningar)</v>
      </c>
      <c r="D60" s="147">
        <f>'Valbara Tjänster'!J5</f>
        <v>379482.32400000002</v>
      </c>
      <c r="E60" s="104"/>
      <c r="F60" s="104" t="str">
        <f>'Valbara Tjänster'!J27</f>
        <v>Kvartal förskott</v>
      </c>
      <c r="G60" s="104"/>
      <c r="H60" s="104" t="str">
        <f>'Valbara Tjänster'!J28</f>
        <v>Dec,Mar,Jun,Sep</v>
      </c>
      <c r="I60" s="104"/>
      <c r="J60" s="148" t="str">
        <f>'Valbara Tjänster'!J29</f>
        <v>N/A</v>
      </c>
    </row>
    <row r="61" spans="3:10" hidden="1" outlineLevel="1" x14ac:dyDescent="0.25">
      <c r="C61" s="146" t="str">
        <f>'Valbara Tjänster'!N1</f>
        <v>Säkerhets-tjänster Logg, spärr &amp; samtycke</v>
      </c>
      <c r="D61" s="147">
        <f>'Valbara Tjänster'!N5</f>
        <v>379482.32400000002</v>
      </c>
      <c r="E61" s="104"/>
      <c r="F61" s="104" t="str">
        <f>'Valbara Tjänster'!N27</f>
        <v>Kvartal förskott</v>
      </c>
      <c r="G61" s="104"/>
      <c r="H61" s="104" t="str">
        <f>'Valbara Tjänster'!N28</f>
        <v>Dec,Mar,Jun,Sep</v>
      </c>
      <c r="I61" s="104"/>
      <c r="J61" s="148" t="str">
        <f>'Valbara Tjänster'!N29</f>
        <v>N/A</v>
      </c>
    </row>
    <row r="62" spans="3:10" hidden="1" outlineLevel="1" x14ac:dyDescent="0.25">
      <c r="C62" s="146" t="str">
        <f>'Valbara Tjänster'!R1</f>
        <v>IAM Autentisering (egna anslutningar)</v>
      </c>
      <c r="D62" s="147">
        <f>'Valbara Tjänster'!R5</f>
        <v>379482.32400000002</v>
      </c>
      <c r="E62" s="104"/>
      <c r="F62" s="104" t="str">
        <f>'Valbara Tjänster'!R27</f>
        <v>Kvartal förskott</v>
      </c>
      <c r="G62" s="104"/>
      <c r="H62" s="104" t="str">
        <f>'Valbara Tjänster'!R28</f>
        <v>Dec,Mar,Jun,Sep</v>
      </c>
      <c r="I62" s="104"/>
      <c r="J62" s="148" t="str">
        <f>'Valbara Tjänster'!R29</f>
        <v>N/A</v>
      </c>
    </row>
    <row r="63" spans="3:10" hidden="1" outlineLevel="1" x14ac:dyDescent="0.25">
      <c r="C63" s="146" t="str">
        <f>'Valbara Tjänster'!V1</f>
        <v>Personuppgifts- tjänst</v>
      </c>
      <c r="D63" s="147">
        <f>'Valbara Tjänster'!V5</f>
        <v>379482.32400000002</v>
      </c>
      <c r="E63" s="104"/>
      <c r="F63" s="104" t="str">
        <f>'Valbara Tjänster'!V27</f>
        <v>Kvartal förskott</v>
      </c>
      <c r="G63" s="104"/>
      <c r="H63" s="104" t="str">
        <f>'Valbara Tjänster'!V28</f>
        <v>Dec,Mar,Jun,Sep</v>
      </c>
      <c r="I63" s="104"/>
      <c r="J63" s="148" t="str">
        <f>'Valbara Tjänster'!V29</f>
        <v>N/A</v>
      </c>
    </row>
    <row r="64" spans="3:10" hidden="1" outlineLevel="1" x14ac:dyDescent="0.25">
      <c r="C64" s="146" t="str">
        <f>'Valbara Tjänster'!Z1</f>
        <v xml:space="preserve">1177 formulär- hantering </v>
      </c>
      <c r="D64" s="147">
        <f>'Valbara Tjänster'!Z5</f>
        <v>2854959.3681492</v>
      </c>
      <c r="E64" s="104"/>
      <c r="F64" s="104" t="str">
        <f>'Valbara Tjänster'!Z27</f>
        <v>Kvartal förskott</v>
      </c>
      <c r="G64" s="104"/>
      <c r="H64" s="104" t="str">
        <f>'Valbara Tjänster'!Z28</f>
        <v>Dec,Mar,Jun,Sep</v>
      </c>
      <c r="I64" s="104"/>
      <c r="J64" s="148" t="str">
        <f>'Valbara Tjänster'!Z29</f>
        <v>N/A</v>
      </c>
    </row>
    <row r="65" spans="3:10" hidden="1" outlineLevel="1" x14ac:dyDescent="0.25">
      <c r="C65" s="146" t="str">
        <f>'Valbara Tjänster'!AD1</f>
        <v xml:space="preserve">Ombudstjänsten </v>
      </c>
      <c r="D65" s="147">
        <f>'Valbara Tjänster'!AD5</f>
        <v>931401.41602560005</v>
      </c>
      <c r="E65" s="104"/>
      <c r="F65" s="104" t="str">
        <f>'Valbara Tjänster'!AD27</f>
        <v>Kvartal förskott</v>
      </c>
      <c r="G65" s="104"/>
      <c r="H65" s="104" t="str">
        <f>'Valbara Tjänster'!AD28</f>
        <v>Dec,Mar,Jun,Sep</v>
      </c>
      <c r="I65" s="104"/>
      <c r="J65" s="148" t="str">
        <f>'Valbara Tjänster'!AD29</f>
        <v>N/A</v>
      </c>
    </row>
    <row r="66" spans="3:10" hidden="1" outlineLevel="1" x14ac:dyDescent="0.25">
      <c r="C66" s="146" t="str">
        <f>'Valbara Tjänster'!AH1</f>
        <v>Hjälpmedels-tjänsten abonnemang</v>
      </c>
      <c r="D66" s="147">
        <f>'Valbara Tjänster'!AH5</f>
        <v>312000</v>
      </c>
      <c r="E66" s="104"/>
      <c r="F66" s="104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104"/>
      <c r="H66" s="104" t="str">
        <f>'Valbara Tjänster'!AH28</f>
        <v>Dec, Mar, Jun, Sep</v>
      </c>
      <c r="I66" s="104"/>
      <c r="J66" s="148" t="str">
        <f>'Valbara Tjänster'!AH29</f>
        <v>Prognos</v>
      </c>
    </row>
    <row r="67" spans="3:10" ht="30" hidden="1" outlineLevel="1" x14ac:dyDescent="0.25">
      <c r="C67" s="146" t="str">
        <f>'Valbara Tjänster'!AL1</f>
        <v>E-klient</v>
      </c>
      <c r="D67" s="147">
        <f>'Valbara Tjänster'!AL5</f>
        <v>3384988.88</v>
      </c>
      <c r="E67" s="104"/>
      <c r="F67" s="104" t="str">
        <f>'Valbara Tjänster'!AL27</f>
        <v>Halvårsvis i efterskott av förvaltning. Volymbaserade priser</v>
      </c>
      <c r="G67" s="104"/>
      <c r="H67" s="104" t="str">
        <f>'Valbara Tjänster'!AL28</f>
        <v>Jun, Dec</v>
      </c>
      <c r="I67" s="104"/>
      <c r="J67" s="148" t="str">
        <f>'Valbara Tjänster'!AL29</f>
        <v>Prognos 2023! Faktureras av förvaltningen</v>
      </c>
    </row>
    <row r="68" spans="3:10" hidden="1" outlineLevel="1" x14ac:dyDescent="0.25">
      <c r="C68" s="146" t="str">
        <f>'Valbara Tjänster'!AP1</f>
        <v>Eira Licenser (innehåll)</v>
      </c>
      <c r="D68" s="147">
        <f>'Valbara Tjänster'!AP5</f>
        <v>12525410.396845113</v>
      </c>
      <c r="E68" s="104"/>
      <c r="F68" s="104" t="str">
        <f>'Valbara Tjänster'!AP27</f>
        <v>Licenskostnaden fördelas solidariskt mellan landsting och regioner baserat på antal invånare.</v>
      </c>
      <c r="G68" s="104"/>
      <c r="H68" s="104" t="str">
        <f>'Valbara Tjänster'!AP28</f>
        <v>Årsvis engång i Dec</v>
      </c>
      <c r="I68" s="104"/>
      <c r="J68" s="148" t="str">
        <f>'Valbara Tjänster'!AP29</f>
        <v>Prognos</v>
      </c>
    </row>
    <row r="69" spans="3:10" hidden="1" outlineLevel="1" x14ac:dyDescent="0.25">
      <c r="C69" s="146" t="str">
        <f>'Valbara Tjänster'!AT1</f>
        <v>Informations- utlämning till kvalitetsregister</v>
      </c>
      <c r="D69" s="147">
        <f>'Valbara Tjänster'!AT5</f>
        <v>0</v>
      </c>
      <c r="E69" s="104"/>
      <c r="F69" s="104" t="str">
        <f>'Valbara Tjänster'!AT27</f>
        <v>Faktureras separat av tjänstens förvaltning</v>
      </c>
      <c r="G69" s="104"/>
      <c r="H69" s="104" t="str">
        <f>'Valbara Tjänster'!AT28</f>
        <v xml:space="preserve"> </v>
      </c>
      <c r="I69" s="104"/>
      <c r="J69" s="154" t="str">
        <f>'Valbara Tjänster'!AT29</f>
        <v>Ingen ab.fakturering</v>
      </c>
    </row>
    <row r="70" spans="3:10" ht="25.15" hidden="1" customHeight="1" outlineLevel="1" x14ac:dyDescent="0.25">
      <c r="C70" s="146" t="str">
        <f>'Valbara Tjänster'!AX1</f>
        <v>Säker Digital Kommunikation SDK Utgår 2024!</v>
      </c>
      <c r="D70" s="147">
        <f>'Valbara Tjänster'!AX5</f>
        <v>0</v>
      </c>
      <c r="E70" s="104"/>
      <c r="F70" s="104" t="str">
        <f>'Valbara Tjänster'!AX27</f>
        <v>Ingen abonnemangsfakt 2023</v>
      </c>
      <c r="G70" s="104"/>
      <c r="H70" s="104">
        <f>'Valbara Tjänster'!AX28</f>
        <v>0</v>
      </c>
      <c r="I70" s="104"/>
      <c r="J70" s="148" t="str">
        <f>'Valbara Tjänster'!AX29</f>
        <v>Ingen fakturering 2024</v>
      </c>
    </row>
    <row r="71" spans="3:10" hidden="1" outlineLevel="1" x14ac:dyDescent="0.25">
      <c r="C71" s="146" t="str">
        <f>'Valbara Tjänster'!BB1</f>
        <v>Bild (i 1177 på telefon)</v>
      </c>
      <c r="D71" s="147">
        <f>'Valbara Tjänster'!BB5</f>
        <v>0</v>
      </c>
      <c r="E71" s="104"/>
      <c r="F71" s="104" t="str">
        <f>'Valbara Tjänster'!BB27</f>
        <v>Kvartal förskott</v>
      </c>
      <c r="G71" s="104"/>
      <c r="H71" s="104" t="str">
        <f>'Valbara Tjänster'!BB28</f>
        <v>Dec,Mar,Jun,Sep</v>
      </c>
      <c r="I71" s="104"/>
      <c r="J71" s="148">
        <f>'Valbara Tjänster'!BB29</f>
        <v>0</v>
      </c>
    </row>
    <row r="72" spans="3:10" hidden="1" outlineLevel="1" x14ac:dyDescent="0.25">
      <c r="C72" s="146" t="str">
        <f>'Valbara Tjänster'!BF1</f>
        <v>Video (i 1177 på telefon)</v>
      </c>
      <c r="D72" s="147">
        <f>'Valbara Tjänster'!BF5</f>
        <v>0</v>
      </c>
      <c r="E72" s="104"/>
      <c r="F72" s="104" t="str">
        <f>'Valbara Tjänster'!BF27</f>
        <v>Kvartal förskott</v>
      </c>
      <c r="G72" s="104"/>
      <c r="H72" s="104" t="str">
        <f>'Valbara Tjänster'!BF28</f>
        <v>Dec,Mar,Jun,Sep</v>
      </c>
      <c r="I72" s="104"/>
      <c r="J72" s="148">
        <f>'Valbara Tjänster'!BF29</f>
        <v>0</v>
      </c>
    </row>
    <row r="73" spans="3:10" hidden="1" outlineLevel="1" x14ac:dyDescent="0.25">
      <c r="C73" s="146" t="str">
        <f>'Valbara Tjänster'!BJ1</f>
        <v>Utbudstjänsten</v>
      </c>
      <c r="D73" s="147">
        <f>'Valbara Tjänster'!BJ5</f>
        <v>0</v>
      </c>
      <c r="E73" s="104"/>
      <c r="F73" s="104" t="str">
        <f>'Valbara Tjänster'!BJ27</f>
        <v>Kvartal förskott</v>
      </c>
      <c r="G73" s="104"/>
      <c r="H73" s="104" t="str">
        <f>'Valbara Tjänster'!BJ28</f>
        <v>Dec,Mar,Jun,Sep</v>
      </c>
      <c r="I73" s="104"/>
      <c r="J73" s="148" t="str">
        <f>'Valbara Tjänster'!BJ29</f>
        <v>Pausad</v>
      </c>
    </row>
    <row r="74" spans="3:10" hidden="1" outlineLevel="1" x14ac:dyDescent="0.25">
      <c r="C74" s="146" t="str">
        <f>'Valbara Tjänster'!BN1</f>
        <v>Statistiktjänst Organisations-statistik</v>
      </c>
      <c r="D74" s="147">
        <f>'Valbara Tjänster'!BN5</f>
        <v>330832.69006320002</v>
      </c>
      <c r="E74" s="104"/>
      <c r="F74" s="104" t="str">
        <f>'Valbara Tjänster'!BN27</f>
        <v>Kvartal förskott</v>
      </c>
      <c r="G74" s="104"/>
      <c r="H74" s="104" t="str">
        <f>'Valbara Tjänster'!BN28</f>
        <v>Dec,Mar,Jun,Sep</v>
      </c>
      <c r="I74" s="104"/>
      <c r="J74" s="148">
        <f>'Valbara Tjänster'!BN29</f>
        <v>0</v>
      </c>
    </row>
    <row r="75" spans="3:10" s="90" customFormat="1" ht="45" hidden="1" outlineLevel="1" x14ac:dyDescent="0.25">
      <c r="C75" s="107" t="str">
        <f>'Valbara Tjänster'!BR1</f>
        <v xml:space="preserve">1177 inkorg </v>
      </c>
      <c r="D75" s="114">
        <f>'Valbara Tjänster'!BR5</f>
        <v>1970377.76</v>
      </c>
      <c r="E75" s="115"/>
      <c r="F75" s="94" t="str">
        <f>'Valbara Tjänster'!BR27</f>
        <v xml:space="preserve">Volymsbaserad. Faktureras av förvaltning kvartalsvis efterskott </v>
      </c>
      <c r="G75" s="115"/>
      <c r="H75" s="94">
        <f>'Valbara Tjänster'!BR28</f>
        <v>0</v>
      </c>
      <c r="I75" s="115"/>
      <c r="J75" s="220">
        <f>'Valbara Tjänster'!BR29</f>
        <v>0</v>
      </c>
    </row>
    <row r="76" spans="3:10" s="90" customFormat="1" hidden="1" outlineLevel="1" x14ac:dyDescent="0.25">
      <c r="C76" s="107" t="str">
        <f>'Valbara Tjänster'!BV1</f>
        <v>Svevac 
Utgår 2024</v>
      </c>
      <c r="D76" s="114">
        <f>'Valbara Tjänster'!BV5</f>
        <v>0</v>
      </c>
      <c r="E76" s="115"/>
      <c r="F76" s="94" t="str">
        <f>'Valbara Tjänster'!BV27</f>
        <v>Prel. Engång förskott 2023</v>
      </c>
      <c r="G76" s="115"/>
      <c r="H76" s="94" t="str">
        <f>'Valbara Tjänster'!BV28</f>
        <v>Dec,Mars</v>
      </c>
      <c r="I76" s="115"/>
      <c r="J76" s="220" t="str">
        <f>'Valbara Tjänster'!BV29</f>
        <v>Avslutas halvår 2023</v>
      </c>
    </row>
    <row r="77" spans="3:10" s="90" customFormat="1" ht="30" hidden="1" outlineLevel="1" x14ac:dyDescent="0.25">
      <c r="C77" s="107" t="str">
        <f>'Valbara Tjänster'!BZ1</f>
        <v>Digitalt möte</v>
      </c>
      <c r="D77" s="114">
        <f>'Valbara Tjänster'!BZ5</f>
        <v>2288000</v>
      </c>
      <c r="E77" s="115"/>
      <c r="F77" s="94" t="str">
        <f>'Valbara Tjänster'!BZ27</f>
        <v>Volymbaserad. Faktureras av förvaltning</v>
      </c>
      <c r="G77" s="115"/>
      <c r="H77" s="94">
        <f>'Valbara Tjänster'!BZ28</f>
        <v>0</v>
      </c>
      <c r="I77" s="115"/>
      <c r="J77" s="220" t="str">
        <f>'Valbara Tjänster'!BZ29</f>
        <v>Prognos</v>
      </c>
    </row>
    <row r="78" spans="3:10" s="90" customFormat="1" hidden="1" outlineLevel="1" x14ac:dyDescent="0.25">
      <c r="C78" s="107" t="str">
        <f>'Valbara Tjänster'!CD1</f>
        <v>Video och distans Infrastruktur</v>
      </c>
      <c r="D78" s="114">
        <f>'Valbara Tjänster'!CD5</f>
        <v>865321.42528165365</v>
      </c>
      <c r="E78" s="115"/>
      <c r="F78" s="94" t="str">
        <f>'Valbara Tjänster'!CD27</f>
        <v>Kvartal förskott</v>
      </c>
      <c r="G78" s="115"/>
      <c r="H78" s="94" t="str">
        <f>'Valbara Tjänster'!CD28</f>
        <v>Dec,Mar,Jun,Sep</v>
      </c>
      <c r="I78" s="115"/>
      <c r="J78" s="220">
        <f>'Valbara Tjänster'!CD29</f>
        <v>0</v>
      </c>
    </row>
    <row r="79" spans="3:10" s="90" customFormat="1" hidden="1" outlineLevel="1" x14ac:dyDescent="0.25">
      <c r="C79" s="107" t="str">
        <f>'Valbara Tjänster'!CH1</f>
        <v>Video &amp; distans Flerpartsmöte</v>
      </c>
      <c r="D79" s="114">
        <f>'Valbara Tjänster'!CH5</f>
        <v>0</v>
      </c>
      <c r="E79" s="115"/>
      <c r="F79" s="94" t="str">
        <f>'Valbara Tjänster'!CH27</f>
        <v>Kvartal förskott</v>
      </c>
      <c r="G79" s="115"/>
      <c r="H79" s="94" t="str">
        <f>'Valbara Tjänster'!CH28</f>
        <v>Dec,Mar,Jun,Sep</v>
      </c>
      <c r="I79" s="115"/>
      <c r="J79" s="220">
        <f>'Valbara Tjänster'!CH29</f>
        <v>0</v>
      </c>
    </row>
    <row r="80" spans="3:10" s="90" customFormat="1" hidden="1" outlineLevel="1" x14ac:dyDescent="0.25">
      <c r="C80" s="107" t="str">
        <f>'Valbara Tjänster'!CL1</f>
        <v xml:space="preserve">1177 Egen provhantering </v>
      </c>
      <c r="D80" s="114">
        <f>'Valbara Tjänster'!CL5</f>
        <v>680000</v>
      </c>
      <c r="E80" s="115"/>
      <c r="F80" s="94" t="str">
        <f>'Valbara Tjänster'!CL27</f>
        <v>Kvartal förskott</v>
      </c>
      <c r="G80" s="115"/>
      <c r="H80" s="94" t="str">
        <f>'Valbara Tjänster'!CL28</f>
        <v>Dec,Mar,Jun,Sep</v>
      </c>
      <c r="I80" s="115"/>
      <c r="J80" s="220">
        <f>'Valbara Tjänster'!CL29</f>
        <v>0</v>
      </c>
    </row>
    <row r="81" spans="3:10" s="90" customFormat="1" ht="30" hidden="1" outlineLevel="1" x14ac:dyDescent="0.25">
      <c r="C81" s="107" t="str">
        <f>'Valbara Tjänster'!CP1</f>
        <v>1177 Symtom- bedömning och hänvisning</v>
      </c>
      <c r="D81" s="114">
        <f>'Valbara Tjänster'!CP5</f>
        <v>0</v>
      </c>
      <c r="E81" s="115"/>
      <c r="F81" s="94" t="str">
        <f>'Valbara Tjänster'!CP27</f>
        <v>Kvartal förskott</v>
      </c>
      <c r="G81" s="115"/>
      <c r="H81" s="94" t="str">
        <f>'Valbara Tjänster'!CP28</f>
        <v>Dec,Mar,Jun,Sep</v>
      </c>
      <c r="I81" s="115"/>
      <c r="J81" s="220" t="str">
        <f>'Valbara Tjänster'!CP29</f>
        <v>Mars 2023 separat sedan kvartalsvis förskott</v>
      </c>
    </row>
    <row r="82" spans="3:10" s="90" customFormat="1" hidden="1" outlineLevel="1" x14ac:dyDescent="0.25">
      <c r="C82" s="107" t="str">
        <f>'Valbara Tjänster'!CT1</f>
        <v>Underskrifts-tjänst (NY 2023)</v>
      </c>
      <c r="D82" s="114">
        <f>'Valbara Tjänster'!CT5</f>
        <v>0</v>
      </c>
      <c r="E82" s="115"/>
      <c r="F82" s="94" t="str">
        <f>'Valbara Tjänster'!CT27</f>
        <v>Kvartal förskott</v>
      </c>
      <c r="G82" s="115"/>
      <c r="H82" s="94" t="str">
        <f>'Valbara Tjänster'!CT28</f>
        <v>Dec,Mar,Jun,Sep</v>
      </c>
      <c r="I82" s="115"/>
      <c r="J82" s="220">
        <f>'Valbara Tjänster'!CT29</f>
        <v>0</v>
      </c>
    </row>
    <row r="83" spans="3:10" s="90" customFormat="1" ht="30" hidden="1" outlineLevel="1" x14ac:dyDescent="0.25">
      <c r="C83" s="107" t="str">
        <f>'Valbara Tjänster'!CX1</f>
        <v>Terminologi-tjänst (ny i förvaltning 2024)</v>
      </c>
      <c r="D83" s="114">
        <f>'Valbara Tjänster'!CX5</f>
        <v>0</v>
      </c>
      <c r="E83" s="115"/>
      <c r="F83" s="94" t="str">
        <f>'Valbara Tjänster'!CX27</f>
        <v>Övergår från utveckling 2024</v>
      </c>
      <c r="G83" s="115"/>
      <c r="H83" s="94" t="str">
        <f>'Valbara Tjänster'!CX28</f>
        <v>Dec,Mar,Jun,Sep</v>
      </c>
      <c r="I83" s="115"/>
      <c r="J83" s="220" t="str">
        <f>'Valbara Tjänster'!CX29</f>
        <v>Faktureras 2023 mot utveckling</v>
      </c>
    </row>
    <row r="84" spans="3:10" s="90" customFormat="1" hidden="1" outlineLevel="1" x14ac:dyDescent="0.25">
      <c r="C84" s="107" t="str">
        <f>'Valbara Tjänster'!DB1</f>
        <v>Statistiktjänst export</v>
      </c>
      <c r="D84" s="114">
        <f>'Valbara Tjänster'!DB5</f>
        <v>1187238.5323259761</v>
      </c>
      <c r="E84" s="115"/>
      <c r="F84" s="94" t="str">
        <f>'Valbara Tjänster'!DB27</f>
        <v>Kvartal förskott</v>
      </c>
      <c r="G84" s="115"/>
      <c r="H84" s="94" t="str">
        <f>'Valbara Tjänster'!DB28</f>
        <v>Dec,Mar,Jun,Sep</v>
      </c>
      <c r="I84" s="115"/>
      <c r="J84" s="220">
        <f>'Valbara Tjänster'!DB29</f>
        <v>0</v>
      </c>
    </row>
    <row r="85" spans="3:10" s="90" customFormat="1" hidden="1" outlineLevel="1" x14ac:dyDescent="0.25">
      <c r="C85" s="107" t="str">
        <f>'Valbara Tjänster'!DF1</f>
        <v>Beställning läkemedelsnära produkter</v>
      </c>
      <c r="D85" s="114">
        <f>'Valbara Tjänster'!DF5</f>
        <v>0</v>
      </c>
      <c r="E85" s="115"/>
      <c r="F85" s="94" t="str">
        <f>'Valbara Tjänster'!DF27</f>
        <v>Pris ej fastställt</v>
      </c>
      <c r="G85" s="115"/>
      <c r="H85" s="94">
        <f>'Valbara Tjänster'!DF28</f>
        <v>0</v>
      </c>
      <c r="I85" s="115"/>
      <c r="J85" s="220">
        <f>'Valbara Tjänster'!DF29</f>
        <v>0</v>
      </c>
    </row>
    <row r="86" spans="3:10" s="90" customFormat="1" ht="30" hidden="1" outlineLevel="1" x14ac:dyDescent="0.25">
      <c r="C86" s="107" t="str">
        <f>'Valbara Tjänster'!DJ1</f>
        <v>Net-Id</v>
      </c>
      <c r="D86" s="114">
        <f>'Valbara Tjänster'!DJ5</f>
        <v>0</v>
      </c>
      <c r="E86" s="115"/>
      <c r="F86" s="94" t="str">
        <f>'Valbara Tjänster'!DJ27</f>
        <v>Väntar på avsiktsförklaring</v>
      </c>
      <c r="G86" s="115"/>
      <c r="H86" s="94">
        <f>'Valbara Tjänster'!DJ28</f>
        <v>0</v>
      </c>
      <c r="I86" s="115"/>
      <c r="J86" s="220">
        <f>'Valbara Tjänster'!DJ29</f>
        <v>0</v>
      </c>
    </row>
    <row r="87" spans="3:10" s="90" customFormat="1" hidden="1" outlineLevel="1" x14ac:dyDescent="0.25">
      <c r="C87" s="107">
        <f>'Valbara Tjänster'!DN1</f>
        <v>0</v>
      </c>
      <c r="D87" s="114">
        <f>'Valbara Tjänster'!DN5</f>
        <v>0</v>
      </c>
      <c r="E87" s="115"/>
      <c r="F87" s="94">
        <f>'Valbara Tjänster'!DN27</f>
        <v>0</v>
      </c>
      <c r="G87" s="115"/>
      <c r="H87" s="94">
        <f>'Valbara Tjänster'!DN28</f>
        <v>0</v>
      </c>
      <c r="I87" s="115"/>
      <c r="J87" s="220">
        <f>'Valbara Tjänster'!DN29</f>
        <v>0</v>
      </c>
    </row>
    <row r="88" spans="3:10" s="90" customFormat="1" hidden="1" outlineLevel="1" x14ac:dyDescent="0.25">
      <c r="C88" s="107">
        <f>'Valbara Tjänster'!DR1</f>
        <v>0</v>
      </c>
      <c r="D88" s="114">
        <f>'Valbara Tjänster'!DR5</f>
        <v>0</v>
      </c>
      <c r="E88" s="115"/>
      <c r="F88" s="94">
        <f>'Valbara Tjänster'!DR27</f>
        <v>0</v>
      </c>
      <c r="G88" s="115"/>
      <c r="H88" s="94">
        <f>'Valbara Tjänster'!DR28</f>
        <v>0</v>
      </c>
      <c r="I88" s="115"/>
      <c r="J88" s="220">
        <f>'Valbara Tjänster'!DR29</f>
        <v>0</v>
      </c>
    </row>
    <row r="89" spans="3:10" s="90" customFormat="1" hidden="1" outlineLevel="1" x14ac:dyDescent="0.25">
      <c r="C89" s="107">
        <f>'Valbara Tjänster'!DV1</f>
        <v>0</v>
      </c>
      <c r="D89" s="114">
        <f>'Valbara Tjänster'!DV5</f>
        <v>0</v>
      </c>
      <c r="E89" s="115"/>
      <c r="F89" s="94">
        <f>'Valbara Tjänster'!DV27</f>
        <v>0</v>
      </c>
      <c r="G89" s="115"/>
      <c r="H89" s="94">
        <f>'Valbara Tjänster'!DV28</f>
        <v>0</v>
      </c>
      <c r="I89" s="115"/>
      <c r="J89" s="220">
        <f>'Valbara Tjänster'!DV29</f>
        <v>0</v>
      </c>
    </row>
    <row r="90" spans="3:10" s="90" customFormat="1" ht="15.75" hidden="1" customHeight="1" outlineLevel="1" x14ac:dyDescent="0.25">
      <c r="C90" s="107">
        <f>'Valbara Tjänster'!DZ1</f>
        <v>0</v>
      </c>
      <c r="D90" s="114">
        <f>'Valbara Tjänster'!DZ5</f>
        <v>0</v>
      </c>
      <c r="E90" s="115"/>
      <c r="F90" s="94">
        <f>'Valbara Tjänster'!DZ27</f>
        <v>0</v>
      </c>
      <c r="G90" s="115"/>
      <c r="H90" s="94">
        <f>'Valbara Tjänster'!DZ28</f>
        <v>0</v>
      </c>
      <c r="I90" s="115"/>
      <c r="J90" s="220">
        <f>'Valbara Tjänster'!DZ29</f>
        <v>0</v>
      </c>
    </row>
    <row r="91" spans="3:10" s="90" customFormat="1" ht="15.75" hidden="1" customHeight="1" outlineLevel="1" x14ac:dyDescent="0.25">
      <c r="C91" s="107">
        <f>'Valbara Tjänster'!ED1</f>
        <v>0</v>
      </c>
      <c r="D91" s="114">
        <f>'Valbara Tjänster'!ED5</f>
        <v>0</v>
      </c>
      <c r="E91" s="115"/>
      <c r="F91" s="94">
        <f>'Valbara Tjänster'!ED27</f>
        <v>0</v>
      </c>
      <c r="G91" s="115"/>
      <c r="H91" s="94">
        <f>'Valbara Tjänster'!ED28</f>
        <v>0</v>
      </c>
      <c r="I91" s="115"/>
      <c r="J91" s="220">
        <f>'Valbara Tjänster'!ED29</f>
        <v>0</v>
      </c>
    </row>
    <row r="92" spans="3:10" s="90" customFormat="1" ht="15.75" hidden="1" customHeight="1" outlineLevel="1" x14ac:dyDescent="0.25">
      <c r="C92" s="107">
        <f>'Valbara Tjänster'!EH1</f>
        <v>0</v>
      </c>
      <c r="D92" s="114">
        <f>'Valbara Tjänster'!EH5</f>
        <v>0</v>
      </c>
      <c r="E92" s="115"/>
      <c r="F92" s="94">
        <f>'Valbara Tjänster'!EH27</f>
        <v>0</v>
      </c>
      <c r="G92" s="115"/>
      <c r="H92" s="94">
        <f>'Valbara Tjänster'!EH28</f>
        <v>0</v>
      </c>
      <c r="I92" s="115"/>
      <c r="J92" s="220">
        <f>'Valbara Tjänster'!EH29</f>
        <v>0</v>
      </c>
    </row>
    <row r="93" spans="3:10" s="90" customFormat="1" ht="15.75" hidden="1" customHeight="1" outlineLevel="1" x14ac:dyDescent="0.25">
      <c r="C93" s="107">
        <f>'Valbara Tjänster'!EL1</f>
        <v>0</v>
      </c>
      <c r="D93" s="114">
        <f>'Valbara Tjänster'!EL5</f>
        <v>0</v>
      </c>
      <c r="E93" s="115"/>
      <c r="F93" s="94">
        <f>'Valbara Tjänster'!EL27</f>
        <v>0</v>
      </c>
      <c r="G93" s="115"/>
      <c r="H93" s="94">
        <f>'Valbara Tjänster'!EL28</f>
        <v>0</v>
      </c>
      <c r="I93" s="115"/>
      <c r="J93" s="220">
        <f>'Valbara Tjänster'!EL29</f>
        <v>0</v>
      </c>
    </row>
    <row r="94" spans="3:10" s="90" customFormat="1" ht="15.75" hidden="1" customHeight="1" outlineLevel="1" x14ac:dyDescent="0.25">
      <c r="C94" s="107">
        <f>'Valbara Tjänster'!EP1</f>
        <v>0</v>
      </c>
      <c r="D94" s="114">
        <f>'Valbara Tjänster'!EP5</f>
        <v>0</v>
      </c>
      <c r="E94" s="115"/>
      <c r="F94" s="94">
        <f>'Valbara Tjänster'!EP27</f>
        <v>0</v>
      </c>
      <c r="G94" s="115"/>
      <c r="H94" s="94">
        <f>'Valbara Tjänster'!EP28</f>
        <v>0</v>
      </c>
      <c r="I94" s="115"/>
      <c r="J94" s="220">
        <f>'Valbara Tjänster'!EP29</f>
        <v>0</v>
      </c>
    </row>
    <row r="95" spans="3:10" s="90" customFormat="1" ht="15.75" hidden="1" customHeight="1" outlineLevel="1" x14ac:dyDescent="0.25">
      <c r="C95" s="107">
        <f>'Valbara Tjänster'!ET1</f>
        <v>0</v>
      </c>
      <c r="D95" s="114">
        <f>'Valbara Tjänster'!ET5</f>
        <v>0</v>
      </c>
      <c r="E95" s="115"/>
      <c r="F95" s="94">
        <f>'Valbara Tjänster'!ET27</f>
        <v>0</v>
      </c>
      <c r="G95" s="115"/>
      <c r="H95" s="94">
        <f>'Valbara Tjänster'!ET28</f>
        <v>0</v>
      </c>
      <c r="I95" s="115"/>
      <c r="J95" s="220">
        <f>'Valbara Tjänster'!ET29</f>
        <v>0</v>
      </c>
    </row>
    <row r="96" spans="3:10" s="90" customFormat="1" ht="15.75" hidden="1" customHeight="1" outlineLevel="1" x14ac:dyDescent="0.25">
      <c r="C96" s="107">
        <f>'Valbara Tjänster'!EX1</f>
        <v>0</v>
      </c>
      <c r="D96" s="114">
        <f>'Valbara Tjänster'!EX5</f>
        <v>0</v>
      </c>
      <c r="E96" s="115"/>
      <c r="F96" s="94">
        <f>'Valbara Tjänster'!EX27</f>
        <v>0</v>
      </c>
      <c r="G96" s="115"/>
      <c r="H96" s="94">
        <f>'Valbara Tjänster'!EX28</f>
        <v>0</v>
      </c>
      <c r="I96" s="115"/>
      <c r="J96" s="220">
        <f>'Valbara Tjänster'!EX29</f>
        <v>0</v>
      </c>
    </row>
    <row r="97" spans="3:10" s="90" customFormat="1" ht="15.75" hidden="1" customHeight="1" outlineLevel="1" x14ac:dyDescent="0.25">
      <c r="C97" s="107">
        <f>'Valbara Tjänster'!FB1</f>
        <v>0</v>
      </c>
      <c r="D97" s="114">
        <f>'Valbara Tjänster'!FB5</f>
        <v>0</v>
      </c>
      <c r="E97" s="115"/>
      <c r="F97" s="94">
        <f>'Valbara Tjänster'!FB27</f>
        <v>0</v>
      </c>
      <c r="G97" s="115"/>
      <c r="H97" s="94">
        <f>'Valbara Tjänster'!FB28</f>
        <v>0</v>
      </c>
      <c r="I97" s="115"/>
      <c r="J97" s="220">
        <f>'Valbara Tjänster'!FB29</f>
        <v>0</v>
      </c>
    </row>
    <row r="98" spans="3:10" s="90" customFormat="1" ht="15.75" hidden="1" customHeight="1" outlineLevel="1" x14ac:dyDescent="0.25">
      <c r="C98" s="107">
        <f>'Valbara Tjänster'!FF1</f>
        <v>0</v>
      </c>
      <c r="D98" s="114">
        <f>'Valbara Tjänster'!FF5</f>
        <v>0</v>
      </c>
      <c r="E98" s="115"/>
      <c r="F98" s="94">
        <f>'Valbara Tjänster'!FF27</f>
        <v>0</v>
      </c>
      <c r="G98" s="115"/>
      <c r="H98" s="94">
        <f>'Valbara Tjänster'!FF28</f>
        <v>0</v>
      </c>
      <c r="I98" s="115"/>
      <c r="J98" s="220">
        <f>'Valbara Tjänster'!FF29</f>
        <v>0</v>
      </c>
    </row>
    <row r="99" spans="3:10" s="90" customFormat="1" ht="15.75" hidden="1" customHeight="1" outlineLevel="1" x14ac:dyDescent="0.25">
      <c r="C99" s="107">
        <f>'Valbara Tjänster'!FJ1</f>
        <v>0</v>
      </c>
      <c r="D99" s="114">
        <f>'Valbara Tjänster'!FJ5</f>
        <v>0</v>
      </c>
      <c r="E99" s="115"/>
      <c r="F99" s="94">
        <f>'Valbara Tjänster'!FJ27</f>
        <v>0</v>
      </c>
      <c r="G99" s="115"/>
      <c r="H99" s="94">
        <f>'Valbara Tjänster'!FJ28</f>
        <v>0</v>
      </c>
      <c r="I99" s="115"/>
      <c r="J99" s="220">
        <f>'Valbara Tjänster'!FJ29</f>
        <v>0</v>
      </c>
    </row>
    <row r="100" spans="3:10" s="90" customFormat="1" ht="15.75" hidden="1" customHeight="1" outlineLevel="1" x14ac:dyDescent="0.25">
      <c r="C100" s="107">
        <f>'Valbara Tjänster'!FN1</f>
        <v>0</v>
      </c>
      <c r="D100" s="114">
        <f>'Valbara Tjänster'!FN5</f>
        <v>0</v>
      </c>
      <c r="E100" s="115"/>
      <c r="F100" s="94">
        <f>'Valbara Tjänster'!FN27</f>
        <v>0</v>
      </c>
      <c r="G100" s="115"/>
      <c r="H100" s="94">
        <f>'Valbara Tjänster'!FN28</f>
        <v>0</v>
      </c>
      <c r="I100" s="115"/>
      <c r="J100" s="220">
        <f>'Valbara Tjänster'!FN29</f>
        <v>0</v>
      </c>
    </row>
    <row r="101" spans="3:10" s="90" customFormat="1" ht="15.75" hidden="1" customHeight="1" outlineLevel="1" x14ac:dyDescent="0.25">
      <c r="C101" s="107">
        <f>'Valbara Tjänster'!FR1</f>
        <v>0</v>
      </c>
      <c r="D101" s="114">
        <f>'Valbara Tjänster'!FR5</f>
        <v>0</v>
      </c>
      <c r="E101" s="115"/>
      <c r="F101" s="94">
        <f>'Valbara Tjänster'!FR27</f>
        <v>0</v>
      </c>
      <c r="G101" s="115"/>
      <c r="H101" s="94">
        <f>'Valbara Tjänster'!FR28</f>
        <v>0</v>
      </c>
      <c r="I101" s="115"/>
      <c r="J101" s="220">
        <f>'Valbara Tjänster'!FR29</f>
        <v>0</v>
      </c>
    </row>
    <row r="102" spans="3:10" s="90" customFormat="1" ht="15.75" hidden="1" customHeight="1" outlineLevel="1" x14ac:dyDescent="0.25">
      <c r="C102" s="107">
        <f>'Valbara Tjänster'!FV1</f>
        <v>0</v>
      </c>
      <c r="D102" s="114">
        <f>'Valbara Tjänster'!FV5</f>
        <v>0</v>
      </c>
      <c r="E102" s="115"/>
      <c r="F102" s="94">
        <f>'Valbara Tjänster'!FV27</f>
        <v>0</v>
      </c>
      <c r="G102" s="115"/>
      <c r="H102" s="94">
        <f>'Valbara Tjänster'!FV28</f>
        <v>0</v>
      </c>
      <c r="I102" s="115"/>
      <c r="J102" s="220">
        <f>'Valbara Tjänster'!FV29</f>
        <v>0</v>
      </c>
    </row>
    <row r="103" spans="3:10" s="90" customFormat="1" ht="15.75" hidden="1" customHeight="1" outlineLevel="1" x14ac:dyDescent="0.25">
      <c r="C103" s="107">
        <f>'Valbara Tjänster'!FZ1</f>
        <v>0</v>
      </c>
      <c r="D103" s="114">
        <f>'Valbara Tjänster'!FZ5</f>
        <v>0</v>
      </c>
      <c r="E103" s="115"/>
      <c r="F103" s="94">
        <f>'Valbara Tjänster'!FZ27</f>
        <v>0</v>
      </c>
      <c r="G103" s="115"/>
      <c r="H103" s="94">
        <f>'Valbara Tjänster'!FZ28</f>
        <v>0</v>
      </c>
      <c r="I103" s="115"/>
      <c r="J103" s="220">
        <f>'Valbara Tjänster'!FZ29</f>
        <v>0</v>
      </c>
    </row>
    <row r="104" spans="3:10" s="90" customFormat="1" ht="15.75" hidden="1" customHeight="1" outlineLevel="1" x14ac:dyDescent="0.25">
      <c r="C104" s="107">
        <f>'Valbara Tjänster'!GD1</f>
        <v>0</v>
      </c>
      <c r="D104" s="114">
        <f>'Valbara Tjänster'!GD5</f>
        <v>0</v>
      </c>
      <c r="E104" s="115"/>
      <c r="F104" s="94">
        <f>'Valbara Tjänster'!GD27</f>
        <v>0</v>
      </c>
      <c r="G104" s="115"/>
      <c r="H104" s="94">
        <f>'Valbara Tjänster'!GD28</f>
        <v>0</v>
      </c>
      <c r="I104" s="115"/>
      <c r="J104" s="220">
        <f>'Valbara Tjänster'!GD29</f>
        <v>0</v>
      </c>
    </row>
    <row r="105" spans="3:10" s="90" customFormat="1" ht="15.75" hidden="1" customHeight="1" outlineLevel="1" x14ac:dyDescent="0.25">
      <c r="C105" s="107">
        <f>'Valbara Tjänster'!GH1</f>
        <v>0</v>
      </c>
      <c r="D105" s="114">
        <f>'Valbara Tjänster'!GH5</f>
        <v>0</v>
      </c>
      <c r="E105" s="115"/>
      <c r="F105" s="94">
        <f>'Valbara Tjänster'!GH27</f>
        <v>0</v>
      </c>
      <c r="G105" s="115"/>
      <c r="H105" s="94">
        <f>'Valbara Tjänster'!GH28</f>
        <v>0</v>
      </c>
      <c r="I105" s="115"/>
      <c r="J105" s="220">
        <f>'Valbara Tjänster'!GH29</f>
        <v>0</v>
      </c>
    </row>
    <row r="106" spans="3:10" s="90" customFormat="1" ht="15.75" hidden="1" customHeight="1" outlineLevel="1" x14ac:dyDescent="0.25">
      <c r="C106" s="107">
        <f>'Valbara Tjänster'!GL1</f>
        <v>0</v>
      </c>
      <c r="D106" s="114">
        <f>'Valbara Tjänster'!GL5</f>
        <v>0</v>
      </c>
      <c r="E106" s="115"/>
      <c r="F106" s="94">
        <f>'Valbara Tjänster'!GL27</f>
        <v>0</v>
      </c>
      <c r="G106" s="115"/>
      <c r="H106" s="94">
        <f>'Valbara Tjänster'!GL28</f>
        <v>0</v>
      </c>
      <c r="I106" s="115"/>
      <c r="J106" s="220">
        <f>'Valbara Tjänster'!GL29</f>
        <v>0</v>
      </c>
    </row>
    <row r="107" spans="3:10" s="90" customFormat="1" ht="15.75" hidden="1" customHeight="1" outlineLevel="1" thickBot="1" x14ac:dyDescent="0.3">
      <c r="C107" s="117">
        <f>'Valbara Tjänster'!GP1</f>
        <v>0</v>
      </c>
      <c r="D107" s="118">
        <f>'Valbara Tjänster'!GP5</f>
        <v>0</v>
      </c>
      <c r="E107" s="119"/>
      <c r="F107" s="95">
        <f>'Valbara Tjänster'!GP27</f>
        <v>0</v>
      </c>
      <c r="G107" s="119"/>
      <c r="H107" s="95">
        <f>'Valbara Tjänster'!GP28</f>
        <v>0</v>
      </c>
      <c r="I107" s="119"/>
      <c r="J107" s="221">
        <f>'Valbara Tjänster'!GP29</f>
        <v>0</v>
      </c>
    </row>
    <row r="108" spans="3:10" hidden="1" outlineLevel="1" x14ac:dyDescent="0.25">
      <c r="C108" s="104"/>
      <c r="D108" s="147"/>
      <c r="E108" s="104"/>
      <c r="F108" s="104"/>
      <c r="G108" s="104"/>
      <c r="H108" s="104"/>
      <c r="I108" s="104"/>
      <c r="J108" s="104"/>
    </row>
    <row r="109" spans="3:10" ht="15.75" collapsed="1" thickBot="1" x14ac:dyDescent="0.3">
      <c r="C109" s="104"/>
      <c r="D109" s="104"/>
      <c r="E109" s="104"/>
      <c r="F109" s="104"/>
      <c r="G109" s="104"/>
      <c r="H109" s="104"/>
      <c r="I109" s="104"/>
      <c r="J109" s="104"/>
    </row>
    <row r="110" spans="3:10" ht="21" x14ac:dyDescent="0.35">
      <c r="C110" s="142" t="s">
        <v>58</v>
      </c>
      <c r="D110" s="143">
        <f>SUM(D111:D131)</f>
        <v>10189135.80453907</v>
      </c>
      <c r="E110" s="144"/>
      <c r="F110" s="144" t="s">
        <v>39</v>
      </c>
      <c r="G110" s="111"/>
      <c r="H110" s="124"/>
      <c r="I110" s="110"/>
      <c r="J110" s="122"/>
    </row>
    <row r="111" spans="3:10" ht="14.25" hidden="1" customHeight="1" outlineLevel="1" x14ac:dyDescent="0.25">
      <c r="C111" s="146" t="str">
        <f>'Gemensamma i utveckling'!C1</f>
        <v>Utvecklingsram 2023</v>
      </c>
      <c r="D111" s="147">
        <f>'Gemensamma i utveckling'!C8</f>
        <v>10189135.80453907</v>
      </c>
      <c r="E111" s="104"/>
      <c r="F111" s="94" t="str">
        <f>'Gemensamma i utveckling'!C30</f>
        <v xml:space="preserve">Faktureras i januari för helår 2022 </v>
      </c>
      <c r="G111" s="115"/>
      <c r="H111" s="115" t="str">
        <f>'Gemensamma i utveckling'!C31</f>
        <v>Engång</v>
      </c>
      <c r="I111" s="115"/>
      <c r="J111" s="116" t="str">
        <f>'Gemensamma i utveckling'!C32</f>
        <v>Januari</v>
      </c>
    </row>
    <row r="112" spans="3:10" ht="14.25" hidden="1" customHeight="1" outlineLevel="1" x14ac:dyDescent="0.25">
      <c r="C112" s="146" t="str">
        <f>'Gemensamma i utveckling'!D1</f>
        <v>Utveckling/förvaltning 1177 tidboking</v>
      </c>
      <c r="D112" s="147">
        <f>'Gemensamma i utveckling'!D8</f>
        <v>0</v>
      </c>
      <c r="E112" s="104"/>
      <c r="F112" s="94" t="str">
        <f>'Gemensamma i utveckling'!D30</f>
        <v xml:space="preserve"> -</v>
      </c>
      <c r="G112" s="115"/>
      <c r="H112" s="115" t="str">
        <f>'Gemensamma i utveckling'!D31</f>
        <v xml:space="preserve"> -</v>
      </c>
      <c r="I112" s="115"/>
      <c r="J112" s="116" t="str">
        <f>'Gemensamma i utveckling'!D32</f>
        <v xml:space="preserve"> -</v>
      </c>
    </row>
    <row r="113" spans="3:10" ht="14.25" hidden="1" customHeight="1" outlineLevel="1" x14ac:dyDescent="0.25">
      <c r="C113" s="146" t="str">
        <f>'Gemensamma i utveckling'!E1</f>
        <v>Fortsatt utveckling SITHS</v>
      </c>
      <c r="D113" s="147">
        <f>'Gemensamma i utveckling'!E8</f>
        <v>0</v>
      </c>
      <c r="E113" s="104"/>
      <c r="F113" s="106" t="str">
        <f>'Gemensamma i utveckling'!E30</f>
        <v>Ingen fakt 2023</v>
      </c>
      <c r="G113" s="115"/>
      <c r="H113" s="125" t="str">
        <f>'Gemensamma i utveckling'!E31</f>
        <v xml:space="preserve"> -</v>
      </c>
      <c r="I113" s="115"/>
      <c r="J113" s="123" t="str">
        <f>'Gemensamma i utveckling'!E32</f>
        <v xml:space="preserve"> -</v>
      </c>
    </row>
    <row r="114" spans="3:10" ht="14.25" hidden="1" customHeight="1" outlineLevel="1" x14ac:dyDescent="0.25">
      <c r="C114" s="146" t="str">
        <f>'Gemensamma i utveckling'!F1</f>
        <v>Pascal NLL-anpassning</v>
      </c>
      <c r="D114" s="147">
        <f>'Gemensamma i utveckling'!F8</f>
        <v>0</v>
      </c>
      <c r="E114" s="104"/>
      <c r="F114" s="94" t="str">
        <f>'Gemensamma i utveckling'!F30</f>
        <v>Ingen fakt 2023</v>
      </c>
      <c r="G114" s="115"/>
      <c r="H114" s="115" t="str">
        <f>'Gemensamma i utveckling'!F31</f>
        <v xml:space="preserve"> -</v>
      </c>
      <c r="I114" s="115"/>
      <c r="J114" s="116" t="str">
        <f>'Gemensamma i utveckling'!F32</f>
        <v xml:space="preserve"> -</v>
      </c>
    </row>
    <row r="115" spans="3:10" ht="14.25" hidden="1" customHeight="1" outlineLevel="1" x14ac:dyDescent="0.25">
      <c r="C115" s="146" t="str">
        <f>'Gemensamma i utveckling'!G1</f>
        <v>Utbyte av Säkerhetstj.</v>
      </c>
      <c r="D115" s="147">
        <f>'Gemensamma i utveckling'!G8</f>
        <v>0</v>
      </c>
      <c r="E115" s="104"/>
      <c r="F115" s="94" t="str">
        <f>'Gemensamma i utveckling'!G30</f>
        <v>Ingen fakt 2023</v>
      </c>
      <c r="G115" s="115"/>
      <c r="H115" s="115" t="str">
        <f>'Gemensamma i utveckling'!G31</f>
        <v xml:space="preserve"> -</v>
      </c>
      <c r="I115" s="115"/>
      <c r="J115" s="116" t="str">
        <f>'Gemensamma i utveckling'!G32</f>
        <v xml:space="preserve"> -</v>
      </c>
    </row>
    <row r="116" spans="3:10" ht="14.25" hidden="1" customHeight="1" outlineLevel="1" x14ac:dyDescent="0.25">
      <c r="C116" s="146" t="str">
        <f>'Gemensamma i utveckling'!H1</f>
        <v>Ny katalogtjänst HSA</v>
      </c>
      <c r="D116" s="147">
        <f>'Gemensamma i utveckling'!H8</f>
        <v>0</v>
      </c>
      <c r="E116" s="104"/>
      <c r="F116" s="94" t="str">
        <f>'Gemensamma i utveckling'!H30</f>
        <v>Ingen fakt 2023</v>
      </c>
      <c r="G116" s="115"/>
      <c r="H116" s="115" t="str">
        <f>'Gemensamma i utveckling'!H31</f>
        <v xml:space="preserve"> -</v>
      </c>
      <c r="I116" s="115"/>
      <c r="J116" s="116" t="str">
        <f>'Gemensamma i utveckling'!H32</f>
        <v xml:space="preserve"> -</v>
      </c>
    </row>
    <row r="117" spans="3:10" ht="14.25" hidden="1" customHeight="1" outlineLevel="1" x14ac:dyDescent="0.25">
      <c r="C117" s="146" t="str">
        <f>'Gemensamma i utveckling'!I1</f>
        <v>Journalen &amp; NPÖ plattformsutv.</v>
      </c>
      <c r="D117" s="147">
        <f>'Gemensamma i utveckling'!I8</f>
        <v>0</v>
      </c>
      <c r="E117" s="104"/>
      <c r="F117" s="94" t="str">
        <f>'Gemensamma i utveckling'!I30</f>
        <v>Ingen fakt 2023</v>
      </c>
      <c r="G117" s="115"/>
      <c r="H117" s="115" t="str">
        <f>'Gemensamma i utveckling'!I31</f>
        <v xml:space="preserve"> -</v>
      </c>
      <c r="I117" s="115"/>
      <c r="J117" s="116" t="str">
        <f>'Gemensamma i utveckling'!I32</f>
        <v xml:space="preserve"> -</v>
      </c>
    </row>
    <row r="118" spans="3:10" ht="14.25" hidden="1" customHeight="1" outlineLevel="1" x14ac:dyDescent="0.25">
      <c r="C118" s="146" t="str">
        <f>'Gemensamma i utveckling'!J1</f>
        <v xml:space="preserve">Hitta och jämför hjälpmedel på 1177 </v>
      </c>
      <c r="D118" s="147">
        <f>'Gemensamma i utveckling'!J8</f>
        <v>0</v>
      </c>
      <c r="E118" s="104"/>
      <c r="F118" s="94" t="str">
        <f>'Gemensamma i utveckling'!J30</f>
        <v>Ingen avs.förkl. Sannolikt finansiering utv.ram</v>
      </c>
      <c r="G118" s="115"/>
      <c r="H118" s="115" t="str">
        <f>'Gemensamma i utveckling'!J31</f>
        <v xml:space="preserve"> -</v>
      </c>
      <c r="I118" s="115"/>
      <c r="J118" s="116" t="str">
        <f>'Gemensamma i utveckling'!J32</f>
        <v xml:space="preserve"> -</v>
      </c>
    </row>
    <row r="119" spans="3:10" ht="14.25" hidden="1" customHeight="1" outlineLevel="1" x14ac:dyDescent="0.25">
      <c r="C119" s="146" t="str">
        <f>'Gemensamma i utveckling'!K1</f>
        <v>Självbetjäning Hjälpmedel Via 1177</v>
      </c>
      <c r="D119" s="147">
        <f>'Gemensamma i utveckling'!K8</f>
        <v>0</v>
      </c>
      <c r="E119" s="104"/>
      <c r="F119" s="94" t="str">
        <f>'Gemensamma i utveckling'!K30</f>
        <v>Väntar på avsiktsförklaring</v>
      </c>
      <c r="G119" s="115"/>
      <c r="H119" s="115">
        <f>'Gemensamma i utveckling'!K31</f>
        <v>0</v>
      </c>
      <c r="I119" s="115"/>
      <c r="J119" s="116" t="str">
        <f>'Gemensamma i utveckling'!K32</f>
        <v xml:space="preserve"> -</v>
      </c>
    </row>
    <row r="120" spans="3:10" ht="14.25" hidden="1" customHeight="1" outlineLevel="1" x14ac:dyDescent="0.25">
      <c r="C120" s="146">
        <f>'Gemensamma i utveckling'!L1</f>
        <v>0</v>
      </c>
      <c r="D120" s="147">
        <f>'Gemensamma i utveckling'!L8</f>
        <v>0</v>
      </c>
      <c r="E120" s="104"/>
      <c r="F120" s="94">
        <f>'Gemensamma i utveckling'!L30</f>
        <v>0</v>
      </c>
      <c r="G120" s="115"/>
      <c r="H120" s="115">
        <f>'Gemensamma i utveckling'!L31</f>
        <v>0</v>
      </c>
      <c r="I120" s="115"/>
      <c r="J120" s="116">
        <f>'Gemensamma i utveckling'!L32</f>
        <v>0</v>
      </c>
    </row>
    <row r="121" spans="3:10" ht="14.25" hidden="1" customHeight="1" outlineLevel="1" x14ac:dyDescent="0.25">
      <c r="C121" s="146">
        <f>'Gemensamma i utveckling'!M1</f>
        <v>0</v>
      </c>
      <c r="D121" s="147">
        <f>'Gemensamma i utveckling'!M8</f>
        <v>0</v>
      </c>
      <c r="E121" s="104"/>
      <c r="F121" s="94">
        <f>'Gemensamma i utveckling'!M30</f>
        <v>0</v>
      </c>
      <c r="G121" s="115"/>
      <c r="H121" s="115">
        <f>'Gemensamma i utveckling'!M31</f>
        <v>0</v>
      </c>
      <c r="I121" s="115"/>
      <c r="J121" s="116">
        <f>'Gemensamma i utveckling'!M32</f>
        <v>0</v>
      </c>
    </row>
    <row r="122" spans="3:10" ht="14.25" hidden="1" customHeight="1" outlineLevel="1" x14ac:dyDescent="0.25">
      <c r="C122" s="146">
        <f>'Gemensamma i utveckling'!N1</f>
        <v>0</v>
      </c>
      <c r="D122" s="147">
        <f>'Gemensamma i utveckling'!N8</f>
        <v>0</v>
      </c>
      <c r="E122" s="104"/>
      <c r="F122" s="94">
        <f>'Gemensamma i utveckling'!N30</f>
        <v>0</v>
      </c>
      <c r="G122" s="115"/>
      <c r="H122" s="115">
        <f>'Gemensamma i utveckling'!N31</f>
        <v>0</v>
      </c>
      <c r="I122" s="115"/>
      <c r="J122" s="116">
        <f>'Gemensamma i utveckling'!N32</f>
        <v>0</v>
      </c>
    </row>
    <row r="123" spans="3:10" ht="14.25" hidden="1" customHeight="1" outlineLevel="1" x14ac:dyDescent="0.25">
      <c r="C123" s="146">
        <f>'Gemensamma i utveckling'!O1</f>
        <v>0</v>
      </c>
      <c r="D123" s="147">
        <f>'Gemensamma i utveckling'!O8</f>
        <v>0</v>
      </c>
      <c r="E123" s="104"/>
      <c r="F123" s="94">
        <f>'Gemensamma i utveckling'!O30</f>
        <v>0</v>
      </c>
      <c r="G123" s="115"/>
      <c r="H123" s="115">
        <f>'Gemensamma i utveckling'!O31</f>
        <v>0</v>
      </c>
      <c r="I123" s="115"/>
      <c r="J123" s="116">
        <f>'Gemensamma i utveckling'!O32</f>
        <v>0</v>
      </c>
    </row>
    <row r="124" spans="3:10" ht="14.25" hidden="1" customHeight="1" outlineLevel="1" x14ac:dyDescent="0.25">
      <c r="C124" s="146">
        <f>'Gemensamma i utveckling'!P1</f>
        <v>0</v>
      </c>
      <c r="D124" s="147">
        <f>'Gemensamma i utveckling'!P8</f>
        <v>0</v>
      </c>
      <c r="E124" s="104"/>
      <c r="F124" s="94">
        <f>'Gemensamma i utveckling'!P30</f>
        <v>0</v>
      </c>
      <c r="G124" s="115"/>
      <c r="H124" s="115">
        <f>'Gemensamma i utveckling'!P31</f>
        <v>0</v>
      </c>
      <c r="I124" s="115"/>
      <c r="J124" s="116">
        <f>'Gemensamma i utveckling'!P32</f>
        <v>0</v>
      </c>
    </row>
    <row r="125" spans="3:10" ht="14.25" hidden="1" customHeight="1" outlineLevel="1" x14ac:dyDescent="0.25">
      <c r="C125" s="146">
        <f>'Gemensamma i utveckling'!Q1</f>
        <v>0</v>
      </c>
      <c r="D125" s="147">
        <f>'Gemensamma i utveckling'!Q8</f>
        <v>0</v>
      </c>
      <c r="E125" s="104"/>
      <c r="F125" s="94">
        <f>'Gemensamma i utveckling'!Q30</f>
        <v>0</v>
      </c>
      <c r="G125" s="115"/>
      <c r="H125" s="115">
        <f>'Gemensamma i utveckling'!Q31</f>
        <v>0</v>
      </c>
      <c r="I125" s="115"/>
      <c r="J125" s="116">
        <f>'Gemensamma i utveckling'!Q32</f>
        <v>0</v>
      </c>
    </row>
    <row r="126" spans="3:10" ht="14.25" hidden="1" customHeight="1" outlineLevel="1" x14ac:dyDescent="0.25">
      <c r="C126" s="146">
        <f>'Gemensamma i utveckling'!R1</f>
        <v>0</v>
      </c>
      <c r="D126" s="147">
        <f>'Gemensamma i utveckling'!R8</f>
        <v>0</v>
      </c>
      <c r="E126" s="104"/>
      <c r="F126" s="94">
        <f>'Gemensamma i utveckling'!R30</f>
        <v>0</v>
      </c>
      <c r="G126" s="115"/>
      <c r="H126" s="115">
        <f>'Gemensamma i utveckling'!R31</f>
        <v>0</v>
      </c>
      <c r="I126" s="115"/>
      <c r="J126" s="116">
        <f>'Gemensamma i utveckling'!R32</f>
        <v>0</v>
      </c>
    </row>
    <row r="127" spans="3:10" ht="14.25" hidden="1" customHeight="1" outlineLevel="1" x14ac:dyDescent="0.25">
      <c r="C127" s="146">
        <f>'Gemensamma i utveckling'!S1</f>
        <v>0</v>
      </c>
      <c r="D127" s="147">
        <f>'Gemensamma i utveckling'!S8</f>
        <v>0</v>
      </c>
      <c r="E127" s="104"/>
      <c r="F127" s="94">
        <f>'Gemensamma i utveckling'!S30</f>
        <v>0</v>
      </c>
      <c r="G127" s="115"/>
      <c r="H127" s="115">
        <f>'Gemensamma i utveckling'!S31</f>
        <v>0</v>
      </c>
      <c r="I127" s="115"/>
      <c r="J127" s="116">
        <f>'Gemensamma i utveckling'!S32</f>
        <v>0</v>
      </c>
    </row>
    <row r="128" spans="3:10" ht="14.25" hidden="1" customHeight="1" outlineLevel="1" x14ac:dyDescent="0.25">
      <c r="C128" s="146">
        <f>'Gemensamma i utveckling'!T1</f>
        <v>0</v>
      </c>
      <c r="D128" s="147">
        <f>'Gemensamma i utveckling'!T8</f>
        <v>0</v>
      </c>
      <c r="E128" s="104"/>
      <c r="F128" s="94">
        <f>'Gemensamma i utveckling'!T30</f>
        <v>0</v>
      </c>
      <c r="G128" s="115"/>
      <c r="H128" s="115">
        <f>'Gemensamma i utveckling'!T31</f>
        <v>0</v>
      </c>
      <c r="I128" s="115"/>
      <c r="J128" s="116">
        <f>'Gemensamma i utveckling'!T32</f>
        <v>0</v>
      </c>
    </row>
    <row r="129" spans="3:10" ht="14.25" hidden="1" customHeight="1" outlineLevel="1" x14ac:dyDescent="0.25">
      <c r="C129" s="146">
        <f>'Gemensamma i utveckling'!U1</f>
        <v>0</v>
      </c>
      <c r="D129" s="147">
        <f>'Gemensamma i utveckling'!U8</f>
        <v>0</v>
      </c>
      <c r="E129" s="104"/>
      <c r="F129" s="94">
        <f>'Gemensamma i utveckling'!U30</f>
        <v>0</v>
      </c>
      <c r="G129" s="115"/>
      <c r="H129" s="115">
        <f>'Gemensamma i utveckling'!U31</f>
        <v>0</v>
      </c>
      <c r="I129" s="115"/>
      <c r="J129" s="116">
        <f>'Gemensamma i utveckling'!U32</f>
        <v>0</v>
      </c>
    </row>
    <row r="130" spans="3:10" ht="14.25" hidden="1" customHeight="1" outlineLevel="1" x14ac:dyDescent="0.25">
      <c r="C130" s="146">
        <f>'Gemensamma i utveckling'!V1</f>
        <v>0</v>
      </c>
      <c r="D130" s="147">
        <f>'Gemensamma i utveckling'!V8</f>
        <v>0</v>
      </c>
      <c r="E130" s="104"/>
      <c r="F130" s="94">
        <f>'Gemensamma i utveckling'!V30</f>
        <v>0</v>
      </c>
      <c r="G130" s="115"/>
      <c r="H130" s="115">
        <f>'Gemensamma i utveckling'!V31</f>
        <v>0</v>
      </c>
      <c r="I130" s="115"/>
      <c r="J130" s="116">
        <f>'Gemensamma i utveckling'!V32</f>
        <v>0</v>
      </c>
    </row>
    <row r="131" spans="3:10" ht="14.25" hidden="1" customHeight="1" outlineLevel="1" thickBot="1" x14ac:dyDescent="0.3">
      <c r="C131" s="149">
        <f>'Gemensamma i utveckling'!W1</f>
        <v>0</v>
      </c>
      <c r="D131" s="150">
        <f>'Gemensamma i utveckling'!W8</f>
        <v>0</v>
      </c>
      <c r="E131" s="151"/>
      <c r="F131" s="95">
        <f>'Gemensamma i utveckling'!W30</f>
        <v>0</v>
      </c>
      <c r="G131" s="119"/>
      <c r="H131" s="119">
        <f>'Gemensamma i utveckling'!W31</f>
        <v>0</v>
      </c>
      <c r="I131" s="119"/>
      <c r="J131" s="120">
        <f>'Gemensamma i utveckling'!W32</f>
        <v>0</v>
      </c>
    </row>
    <row r="132" spans="3:10" hidden="1" outlineLevel="1" x14ac:dyDescent="0.25">
      <c r="C132" s="104"/>
      <c r="D132" s="147"/>
      <c r="E132" s="104"/>
      <c r="F132" s="104"/>
      <c r="G132" s="104"/>
      <c r="H132" s="104"/>
      <c r="I132" s="104"/>
      <c r="J132" s="104"/>
    </row>
    <row r="133" spans="3:10" ht="15.75" collapsed="1" thickBot="1" x14ac:dyDescent="0.3">
      <c r="C133" s="104"/>
      <c r="D133" s="104"/>
      <c r="E133" s="104"/>
      <c r="F133" s="104"/>
      <c r="G133" s="104"/>
      <c r="H133" s="104"/>
      <c r="I133" s="104"/>
      <c r="J133" s="104"/>
    </row>
    <row r="134" spans="3:10" ht="21" x14ac:dyDescent="0.35">
      <c r="C134" s="142" t="s">
        <v>59</v>
      </c>
      <c r="D134" s="143">
        <f>SUM(D135:D163)</f>
        <v>0</v>
      </c>
      <c r="E134" s="144"/>
      <c r="F134" s="144" t="s">
        <v>39</v>
      </c>
      <c r="G134" s="144"/>
      <c r="H134" s="144"/>
      <c r="I134" s="144"/>
      <c r="J134" s="153"/>
    </row>
    <row r="135" spans="3:10" hidden="1" outlineLevel="1" x14ac:dyDescent="0.25">
      <c r="C135" s="146" t="str">
        <f>'Valbara i utveckling'!F1</f>
        <v>Terminologitjänst NY!</v>
      </c>
      <c r="D135" s="147">
        <f>'Valbara i utveckling'!F8</f>
        <v>0</v>
      </c>
      <c r="E135" s="104"/>
      <c r="F135" s="115" t="str">
        <f>'Valbara i utveckling'!F30</f>
        <v>Kvartal förskott</v>
      </c>
      <c r="G135" s="115"/>
      <c r="H135" s="115" t="str">
        <f>'Valbara i utveckling'!F31</f>
        <v>Dec,Mar,Jun,Sep</v>
      </c>
      <c r="I135" s="115"/>
      <c r="J135" s="116">
        <f>'Valbara i utveckling'!F32</f>
        <v>0</v>
      </c>
    </row>
    <row r="136" spans="3:10" hidden="1" outlineLevel="1" x14ac:dyDescent="0.25">
      <c r="C136" s="146" t="str">
        <f>'Valbara i utveckling'!J1</f>
        <v xml:space="preserve"> Verksamhetsstöd 1177 på telefon</v>
      </c>
      <c r="D136" s="147">
        <f>'Valbara i utveckling'!J8</f>
        <v>0</v>
      </c>
      <c r="E136" s="104"/>
      <c r="F136" s="104" t="str">
        <f>'Valbara i utveckling'!J30</f>
        <v>Kvartal förskott</v>
      </c>
      <c r="G136" s="104"/>
      <c r="H136" s="104" t="str">
        <f>'Valbara i utveckling'!J31</f>
        <v>Dec,Mar,Jun,Sep</v>
      </c>
      <c r="I136" s="104"/>
      <c r="J136" s="155">
        <f>'Valbara i utveckling'!J32</f>
        <v>0</v>
      </c>
    </row>
    <row r="137" spans="3:10" hidden="1" outlineLevel="1" x14ac:dyDescent="0.25">
      <c r="C137" s="146" t="str">
        <f>'Valbara i utveckling'!N1</f>
        <v>ViSam</v>
      </c>
      <c r="D137" s="147">
        <f>'Valbara i utveckling'!N8</f>
        <v>0</v>
      </c>
      <c r="E137" s="104"/>
      <c r="F137" s="104" t="str">
        <f>'Valbara i utveckling'!N30</f>
        <v>Väntar avsiktsförklaring</v>
      </c>
      <c r="G137" s="104"/>
      <c r="H137" s="104">
        <f>'Valbara i utveckling'!N31</f>
        <v>0</v>
      </c>
      <c r="I137" s="104"/>
      <c r="J137" s="155">
        <f>'Valbara i utveckling'!N32</f>
        <v>0</v>
      </c>
    </row>
    <row r="138" spans="3:10" hidden="1" outlineLevel="1" x14ac:dyDescent="0.25">
      <c r="C138" s="146" t="str">
        <f>'Valbara i utveckling'!R1</f>
        <v>1177 symtombedömning och hänvisning "Listning"</v>
      </c>
      <c r="D138" s="147">
        <f>'Valbara i utveckling'!R8</f>
        <v>0</v>
      </c>
      <c r="E138" s="104"/>
      <c r="F138" s="104" t="str">
        <f>'Valbara i utveckling'!R30</f>
        <v>Faktureras ej 2023</v>
      </c>
      <c r="G138" s="104"/>
      <c r="H138" s="104">
        <f>'Valbara i utveckling'!R31</f>
        <v>0</v>
      </c>
      <c r="I138" s="104"/>
      <c r="J138" s="155" t="str">
        <f>'Valbara i utveckling'!R32</f>
        <v>Väntar Avsiktsförkl</v>
      </c>
    </row>
    <row r="139" spans="3:10" hidden="1" outlineLevel="1" x14ac:dyDescent="0.25">
      <c r="C139" s="146">
        <f>'Valbara i utveckling'!V1</f>
        <v>0</v>
      </c>
      <c r="D139" s="147">
        <f>'Valbara i utveckling'!V8</f>
        <v>0</v>
      </c>
      <c r="E139" s="104"/>
      <c r="F139" s="104">
        <f>'Valbara i utveckling'!V30</f>
        <v>0</v>
      </c>
      <c r="G139" s="90"/>
      <c r="H139" s="104">
        <f>'Valbara i utveckling'!V31</f>
        <v>0</v>
      </c>
      <c r="I139" s="90"/>
      <c r="J139" s="105">
        <f>'Valbara i utveckling'!V32</f>
        <v>0</v>
      </c>
    </row>
    <row r="140" spans="3:10" ht="30" hidden="1" outlineLevel="1" x14ac:dyDescent="0.25">
      <c r="C140" s="146">
        <f>'Valbara i utveckling'!Z1</f>
        <v>0</v>
      </c>
      <c r="D140" s="147">
        <f>'Valbara i utveckling'!Z8</f>
        <v>0</v>
      </c>
      <c r="E140" s="104"/>
      <c r="F140" s="104">
        <f>'Valbara i utveckling'!Z30</f>
        <v>0</v>
      </c>
      <c r="G140" s="104"/>
      <c r="H140" s="104">
        <f>'Valbara i utveckling'!Z31</f>
        <v>0</v>
      </c>
      <c r="I140" s="104"/>
      <c r="J140" s="155">
        <f>'Valbara i utveckling'!Z32</f>
        <v>0</v>
      </c>
    </row>
    <row r="141" spans="3:10" hidden="1" outlineLevel="1" x14ac:dyDescent="0.25">
      <c r="C141" s="146">
        <f>'Valbara i utveckling'!AD1</f>
        <v>0</v>
      </c>
      <c r="D141" s="147">
        <f>'Valbara i utveckling'!AD8</f>
        <v>0</v>
      </c>
      <c r="E141" s="104"/>
      <c r="F141" s="104">
        <f>'Valbara i utveckling'!AD30</f>
        <v>0</v>
      </c>
      <c r="G141" s="104"/>
      <c r="H141" s="104">
        <f>'Valbara i utveckling'!AD31</f>
        <v>0</v>
      </c>
      <c r="I141" s="104"/>
      <c r="J141" s="155">
        <f>'Valbara i utveckling'!AD32</f>
        <v>0</v>
      </c>
    </row>
    <row r="142" spans="3:10" hidden="1" outlineLevel="1" x14ac:dyDescent="0.25">
      <c r="C142" s="146">
        <f>'Valbara i utveckling'!AH1</f>
        <v>0</v>
      </c>
      <c r="D142" s="147">
        <f>'Valbara i utveckling'!AH8</f>
        <v>0</v>
      </c>
      <c r="E142" s="104"/>
      <c r="F142" s="104">
        <f>'Valbara i utveckling'!AH30</f>
        <v>0</v>
      </c>
      <c r="G142" s="104"/>
      <c r="H142" s="104">
        <f>'Valbara i utveckling'!AH31</f>
        <v>0</v>
      </c>
      <c r="I142" s="104"/>
      <c r="J142" s="155">
        <f>'Valbara i utveckling'!AH32</f>
        <v>0</v>
      </c>
    </row>
    <row r="143" spans="3:10" hidden="1" outlineLevel="1" x14ac:dyDescent="0.25">
      <c r="C143" s="146">
        <f>'Valbara i utveckling'!AL1</f>
        <v>0</v>
      </c>
      <c r="D143" s="147">
        <f>'Valbara i utveckling'!AL8</f>
        <v>0</v>
      </c>
      <c r="E143" s="104"/>
      <c r="F143" s="104">
        <f>'Valbara i utveckling'!AL30</f>
        <v>0</v>
      </c>
      <c r="G143" s="104"/>
      <c r="H143" s="104">
        <f>'Valbara i utveckling'!AL31</f>
        <v>0</v>
      </c>
      <c r="I143" s="104"/>
      <c r="J143" s="155">
        <f>'Valbara i utveckling'!AL32</f>
        <v>0</v>
      </c>
    </row>
    <row r="144" spans="3:10" hidden="1" outlineLevel="1" x14ac:dyDescent="0.25">
      <c r="C144" s="146">
        <f>'Valbara i utveckling'!AP1</f>
        <v>0</v>
      </c>
      <c r="D144" s="147">
        <f>'Valbara i utveckling'!AP8</f>
        <v>0</v>
      </c>
      <c r="E144" s="104"/>
      <c r="F144" s="104">
        <f>'Valbara i utveckling'!AP30</f>
        <v>0</v>
      </c>
      <c r="G144" s="104"/>
      <c r="H144" s="104">
        <f>'Valbara i utveckling'!AP31</f>
        <v>0</v>
      </c>
      <c r="I144" s="104"/>
      <c r="J144" s="155">
        <f>'Valbara i utveckling'!AP32</f>
        <v>0</v>
      </c>
    </row>
    <row r="145" spans="3:10" hidden="1" outlineLevel="1" x14ac:dyDescent="0.25">
      <c r="C145" s="146">
        <f>'Valbara i utveckling'!AT1</f>
        <v>0</v>
      </c>
      <c r="D145" s="147">
        <f>'Valbara i utveckling'!AT8</f>
        <v>0</v>
      </c>
      <c r="E145" s="104"/>
      <c r="F145" s="104">
        <f>'Valbara i utveckling'!AT30</f>
        <v>0</v>
      </c>
      <c r="G145" s="104"/>
      <c r="H145" s="104">
        <f>'Valbara i utveckling'!AT31</f>
        <v>0</v>
      </c>
      <c r="I145" s="104"/>
      <c r="J145" s="155">
        <f>'Valbara i utveckling'!AT32</f>
        <v>0</v>
      </c>
    </row>
    <row r="146" spans="3:10" hidden="1" outlineLevel="1" x14ac:dyDescent="0.25">
      <c r="C146" s="146">
        <f>'Valbara i utveckling'!AX1</f>
        <v>0</v>
      </c>
      <c r="D146" s="147">
        <f>'Valbara i utveckling'!AX8</f>
        <v>0</v>
      </c>
      <c r="E146" s="104"/>
      <c r="F146" s="104">
        <f>'Valbara i utveckling'!AX30</f>
        <v>0</v>
      </c>
      <c r="G146" s="104"/>
      <c r="H146" s="104">
        <f>'Valbara i utveckling'!AX31</f>
        <v>0</v>
      </c>
      <c r="I146" s="104"/>
      <c r="J146" s="155">
        <f>'Valbara i utveckling'!AX32</f>
        <v>0</v>
      </c>
    </row>
    <row r="147" spans="3:10" hidden="1" outlineLevel="1" x14ac:dyDescent="0.25">
      <c r="C147" s="146">
        <f>'Valbara i utveckling'!BB1</f>
        <v>0</v>
      </c>
      <c r="D147" s="147">
        <f>'Valbara i utveckling'!BB8</f>
        <v>0</v>
      </c>
      <c r="E147" s="104"/>
      <c r="F147" s="104">
        <f>'Valbara i utveckling'!BB30</f>
        <v>0</v>
      </c>
      <c r="G147" s="104"/>
      <c r="H147" s="104">
        <f>'Valbara i utveckling'!BB31</f>
        <v>0</v>
      </c>
      <c r="I147" s="104"/>
      <c r="J147" s="155">
        <f>'Valbara i utveckling'!BB32</f>
        <v>0</v>
      </c>
    </row>
    <row r="148" spans="3:10" hidden="1" outlineLevel="1" x14ac:dyDescent="0.25">
      <c r="C148" s="146">
        <f>'Valbara i utveckling'!BF1</f>
        <v>0</v>
      </c>
      <c r="D148" s="147">
        <f>'Valbara i utveckling'!BF8</f>
        <v>0</v>
      </c>
      <c r="E148" s="104"/>
      <c r="F148" s="104">
        <f>'Valbara i utveckling'!BF30</f>
        <v>0</v>
      </c>
      <c r="G148" s="104"/>
      <c r="H148" s="104">
        <f>'Valbara i utveckling'!BF31</f>
        <v>0</v>
      </c>
      <c r="I148" s="104"/>
      <c r="J148" s="155">
        <f>'Valbara i utveckling'!BF32</f>
        <v>0</v>
      </c>
    </row>
    <row r="149" spans="3:10" ht="15.75" hidden="1" customHeight="1" outlineLevel="1" x14ac:dyDescent="0.25">
      <c r="C149" s="107">
        <f>'Valbara i utveckling'!BJ1</f>
        <v>0</v>
      </c>
      <c r="D149" s="114">
        <f>'Valbara i utveckling'!BJ8</f>
        <v>0</v>
      </c>
      <c r="E149" s="115"/>
      <c r="F149" s="115">
        <f>'Valbara i utveckling'!BJ30</f>
        <v>0</v>
      </c>
      <c r="G149" s="115"/>
      <c r="H149" s="115">
        <f>'Valbara i utveckling'!BJ31</f>
        <v>0</v>
      </c>
      <c r="I149" s="115"/>
      <c r="J149" s="126">
        <f>'Valbara i utveckling'!BJ32</f>
        <v>0</v>
      </c>
    </row>
    <row r="150" spans="3:10" ht="15.75" hidden="1" customHeight="1" outlineLevel="1" x14ac:dyDescent="0.25">
      <c r="C150" s="107">
        <f>'Valbara i utveckling'!BN1</f>
        <v>0</v>
      </c>
      <c r="D150" s="114">
        <f>'Valbara i utveckling'!BN8</f>
        <v>0</v>
      </c>
      <c r="E150" s="115"/>
      <c r="F150" s="115">
        <f>'Valbara i utveckling'!BN30</f>
        <v>0</v>
      </c>
      <c r="G150" s="115"/>
      <c r="H150" s="115">
        <f>'Valbara i utveckling'!BN31</f>
        <v>0</v>
      </c>
      <c r="I150" s="115"/>
      <c r="J150" s="126">
        <f>'Valbara i utveckling'!BN32</f>
        <v>0</v>
      </c>
    </row>
    <row r="151" spans="3:10" ht="15.75" hidden="1" customHeight="1" outlineLevel="1" x14ac:dyDescent="0.25">
      <c r="C151" s="107">
        <f>'Valbara i utveckling'!BR1</f>
        <v>0</v>
      </c>
      <c r="D151" s="114">
        <f>'Valbara i utveckling'!BR8</f>
        <v>0</v>
      </c>
      <c r="E151" s="115"/>
      <c r="F151" s="115">
        <f>'Valbara i utveckling'!BR30</f>
        <v>0</v>
      </c>
      <c r="G151" s="115"/>
      <c r="H151" s="115">
        <f>'Valbara i utveckling'!BR31</f>
        <v>0</v>
      </c>
      <c r="I151" s="115"/>
      <c r="J151" s="116">
        <f>'Valbara i utveckling'!BR32</f>
        <v>0</v>
      </c>
    </row>
    <row r="152" spans="3:10" ht="15.75" hidden="1" customHeight="1" outlineLevel="1" x14ac:dyDescent="0.25">
      <c r="C152" s="107">
        <f>'Valbara i utveckling'!BV1</f>
        <v>0</v>
      </c>
      <c r="D152" s="114">
        <f>'Valbara i utveckling'!BV8</f>
        <v>0</v>
      </c>
      <c r="E152" s="115"/>
      <c r="F152" s="115">
        <f>'Valbara i utveckling'!BV30</f>
        <v>0</v>
      </c>
      <c r="G152" s="115"/>
      <c r="H152" s="115">
        <f>'Valbara i utveckling'!BV31</f>
        <v>0</v>
      </c>
      <c r="I152" s="115"/>
      <c r="J152" s="116">
        <f>'Valbara i utveckling'!BV32</f>
        <v>0</v>
      </c>
    </row>
    <row r="153" spans="3:10" ht="15.75" hidden="1" customHeight="1" outlineLevel="1" x14ac:dyDescent="0.25">
      <c r="C153" s="107">
        <f>'Valbara i utveckling'!BZ1</f>
        <v>0</v>
      </c>
      <c r="D153" s="114">
        <f>'Valbara i utveckling'!BZ8</f>
        <v>0</v>
      </c>
      <c r="E153" s="115"/>
      <c r="F153" s="115">
        <f>'Valbara i utveckling'!BZ30</f>
        <v>0</v>
      </c>
      <c r="G153" s="115"/>
      <c r="H153" s="115">
        <f>'Valbara i utveckling'!BZ31</f>
        <v>0</v>
      </c>
      <c r="I153" s="115"/>
      <c r="J153" s="116">
        <f>'Valbara i utveckling'!BZ32</f>
        <v>0</v>
      </c>
    </row>
    <row r="154" spans="3:10" ht="15.75" hidden="1" customHeight="1" outlineLevel="1" x14ac:dyDescent="0.25">
      <c r="C154" s="222">
        <f>'Valbara i utveckling'!CD1</f>
        <v>0</v>
      </c>
      <c r="D154" s="114">
        <f>'Valbara i utveckling'!CD8</f>
        <v>0</v>
      </c>
      <c r="E154" s="90"/>
      <c r="F154" s="90">
        <f>'Valbara i utveckling'!CD30</f>
        <v>0</v>
      </c>
      <c r="G154" s="90"/>
      <c r="H154" s="90">
        <f>'Valbara i utveckling'!CD31</f>
        <v>0</v>
      </c>
      <c r="I154" s="90"/>
      <c r="J154" s="223">
        <f>'Valbara i utveckling'!CD32</f>
        <v>0</v>
      </c>
    </row>
    <row r="155" spans="3:10" ht="15.75" hidden="1" customHeight="1" outlineLevel="1" x14ac:dyDescent="0.25">
      <c r="C155" s="222">
        <f>'Valbara i utveckling'!CH1</f>
        <v>0</v>
      </c>
      <c r="D155" s="114">
        <f>'Valbara i utveckling'!CH8</f>
        <v>0</v>
      </c>
      <c r="E155" s="90"/>
      <c r="F155" s="90">
        <f>'Valbara i utveckling'!CH30</f>
        <v>0</v>
      </c>
      <c r="G155" s="90"/>
      <c r="H155" s="90">
        <f>'Valbara i utveckling'!CH31</f>
        <v>0</v>
      </c>
      <c r="I155" s="90"/>
      <c r="J155" s="223">
        <f>'Valbara i utveckling'!CH32</f>
        <v>0</v>
      </c>
    </row>
    <row r="156" spans="3:10" ht="15.75" hidden="1" customHeight="1" outlineLevel="1" x14ac:dyDescent="0.25">
      <c r="C156" s="222">
        <f>'Valbara i utveckling'!CL1</f>
        <v>0</v>
      </c>
      <c r="D156" s="114">
        <f>'Valbara i utveckling'!CL8</f>
        <v>0</v>
      </c>
      <c r="E156" s="90"/>
      <c r="F156" s="90">
        <f>'Valbara i utveckling'!CL30</f>
        <v>0</v>
      </c>
      <c r="G156" s="90"/>
      <c r="H156" s="90">
        <f>'Valbara i utveckling'!CL31</f>
        <v>0</v>
      </c>
      <c r="I156" s="90"/>
      <c r="J156" s="223">
        <f>'Valbara i utveckling'!CL32</f>
        <v>0</v>
      </c>
    </row>
    <row r="157" spans="3:10" ht="15.75" hidden="1" customHeight="1" outlineLevel="1" x14ac:dyDescent="0.25">
      <c r="C157" s="222">
        <f>'Valbara i utveckling'!CP1</f>
        <v>0</v>
      </c>
      <c r="D157" s="114">
        <f>'Valbara i utveckling'!CP8</f>
        <v>0</v>
      </c>
      <c r="E157" s="90"/>
      <c r="F157" s="90">
        <f>'Valbara i utveckling'!CP30</f>
        <v>0</v>
      </c>
      <c r="G157" s="90"/>
      <c r="H157" s="90">
        <f>'Valbara i utveckling'!CP31</f>
        <v>0</v>
      </c>
      <c r="I157" s="90"/>
      <c r="J157" s="223">
        <f>'Valbara i utveckling'!CP32</f>
        <v>0</v>
      </c>
    </row>
    <row r="158" spans="3:10" ht="15.75" hidden="1" customHeight="1" outlineLevel="1" x14ac:dyDescent="0.25">
      <c r="C158" s="222">
        <f>'Valbara i utveckling'!CT1</f>
        <v>0</v>
      </c>
      <c r="D158" s="114">
        <f>'Valbara i utveckling'!CT8</f>
        <v>0</v>
      </c>
      <c r="E158" s="90"/>
      <c r="F158" s="90">
        <f>'Valbara i utveckling'!CT30</f>
        <v>0</v>
      </c>
      <c r="G158" s="90"/>
      <c r="H158" s="90">
        <f>'Valbara i utveckling'!CT31</f>
        <v>0</v>
      </c>
      <c r="I158" s="90"/>
      <c r="J158" s="223">
        <f>'Valbara i utveckling'!CT32</f>
        <v>0</v>
      </c>
    </row>
    <row r="159" spans="3:10" ht="15.75" hidden="1" customHeight="1" outlineLevel="1" x14ac:dyDescent="0.25">
      <c r="C159" s="222">
        <f>'Valbara i utveckling'!CX1</f>
        <v>0</v>
      </c>
      <c r="D159" s="114">
        <f>'Valbara i utveckling'!CX8</f>
        <v>0</v>
      </c>
      <c r="E159" s="90"/>
      <c r="F159" s="90">
        <f>'Valbara i utveckling'!CX30</f>
        <v>0</v>
      </c>
      <c r="G159" s="90"/>
      <c r="H159" s="90">
        <f>'Valbara i utveckling'!CX31</f>
        <v>0</v>
      </c>
      <c r="I159" s="90"/>
      <c r="J159" s="223">
        <f>'Valbara i utveckling'!CX32</f>
        <v>0</v>
      </c>
    </row>
    <row r="160" spans="3:10" ht="15.75" hidden="1" customHeight="1" outlineLevel="1" x14ac:dyDescent="0.25">
      <c r="C160" s="222">
        <f>'Valbara i utveckling'!DB1</f>
        <v>0</v>
      </c>
      <c r="D160" s="114">
        <f>'Valbara i utveckling'!DB8</f>
        <v>0</v>
      </c>
      <c r="E160" s="90"/>
      <c r="F160" s="90">
        <f>'Valbara i utveckling'!DB30</f>
        <v>0</v>
      </c>
      <c r="G160" s="90"/>
      <c r="H160" s="90">
        <f>'Valbara i utveckling'!DB31</f>
        <v>0</v>
      </c>
      <c r="I160" s="90"/>
      <c r="J160" s="223">
        <f>'Valbara i utveckling'!DB32</f>
        <v>0</v>
      </c>
    </row>
    <row r="161" spans="3:10" ht="15.75" hidden="1" customHeight="1" outlineLevel="1" x14ac:dyDescent="0.25">
      <c r="C161" s="222">
        <f>'Valbara i utveckling'!DF1</f>
        <v>0</v>
      </c>
      <c r="D161" s="114">
        <f>'Valbara i utveckling'!DF8</f>
        <v>0</v>
      </c>
      <c r="E161" s="90"/>
      <c r="F161" s="90">
        <f>'Valbara i utveckling'!DF30</f>
        <v>0</v>
      </c>
      <c r="G161" s="90"/>
      <c r="H161" s="90">
        <f>'Valbara i utveckling'!DF31</f>
        <v>0</v>
      </c>
      <c r="I161" s="90"/>
      <c r="J161" s="223">
        <f>'Valbara i utveckling'!DF32</f>
        <v>0</v>
      </c>
    </row>
    <row r="162" spans="3:10" ht="15.75" hidden="1" customHeight="1" outlineLevel="1" x14ac:dyDescent="0.25">
      <c r="C162" s="222">
        <f>'Valbara i utveckling'!DJ1</f>
        <v>0</v>
      </c>
      <c r="D162" s="114">
        <f>'Valbara i utveckling'!DJ8</f>
        <v>0</v>
      </c>
      <c r="E162" s="90"/>
      <c r="F162" s="90">
        <f>'Valbara i utveckling'!DJ30</f>
        <v>0</v>
      </c>
      <c r="G162" s="90"/>
      <c r="H162" s="90">
        <f>'Valbara i utveckling'!DJ31</f>
        <v>0</v>
      </c>
      <c r="I162" s="90"/>
      <c r="J162" s="223">
        <f>'Valbara i utveckling'!DJ32</f>
        <v>0</v>
      </c>
    </row>
    <row r="163" spans="3:10" ht="15.75" hidden="1" customHeight="1" outlineLevel="1" thickBot="1" x14ac:dyDescent="0.3">
      <c r="C163" s="224">
        <f>'Valbara i utveckling'!DN1</f>
        <v>0</v>
      </c>
      <c r="D163" s="118">
        <f>'Valbara i utveckling'!DN8</f>
        <v>0</v>
      </c>
      <c r="E163" s="225"/>
      <c r="F163" s="225">
        <f>'Valbara i utveckling'!DN30</f>
        <v>0</v>
      </c>
      <c r="G163" s="225"/>
      <c r="H163" s="225">
        <f>'Valbara i utveckling'!DN31</f>
        <v>0</v>
      </c>
      <c r="I163" s="225"/>
      <c r="J163" s="226">
        <f>'Valbara i utveckling'!DN32</f>
        <v>0</v>
      </c>
    </row>
    <row r="164" spans="3:10" hidden="1" outlineLevel="1" x14ac:dyDescent="0.25">
      <c r="C164" s="104"/>
      <c r="D164" s="104"/>
      <c r="E164" s="104"/>
      <c r="F164" s="104"/>
      <c r="G164" s="104"/>
      <c r="H164" s="104"/>
      <c r="I164" s="104"/>
      <c r="J164" s="104"/>
    </row>
    <row r="165" spans="3:10" collapsed="1" x14ac:dyDescent="0.25">
      <c r="C165" s="104"/>
      <c r="D165" s="104"/>
      <c r="E165" s="104"/>
      <c r="F165" s="104"/>
      <c r="G165" s="104"/>
      <c r="H165" s="104"/>
      <c r="I165" s="104"/>
      <c r="J165" s="104"/>
    </row>
  </sheetData>
  <mergeCells count="4">
    <mergeCell ref="C2:J2"/>
    <mergeCell ref="C3:J3"/>
    <mergeCell ref="A3:A7"/>
    <mergeCell ref="B3:B7"/>
  </mergeCells>
  <conditionalFormatting sqref="D8:D55">
    <cfRule type="cellIs" dxfId="2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43F2-E1FA-498F-A7B2-8ED212F772F0}">
  <sheetPr>
    <tabColor rgb="FF92D050"/>
  </sheetPr>
  <dimension ref="A1:K165"/>
  <sheetViews>
    <sheetView showZeros="0" workbookViewId="0">
      <selection activeCell="A190" sqref="A190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425781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58" t="str">
        <f>'Gemensamma Tjänster'!B10</f>
        <v>Region Uppsala</v>
      </c>
    </row>
    <row r="2" spans="1:11" ht="92.25" customHeight="1" x14ac:dyDescent="0.4">
      <c r="C2" s="312" t="s">
        <v>60</v>
      </c>
      <c r="D2" s="313"/>
      <c r="E2" s="313"/>
      <c r="F2" s="313"/>
      <c r="G2" s="313"/>
      <c r="H2" s="313"/>
      <c r="I2" s="313"/>
      <c r="J2" s="314"/>
    </row>
    <row r="3" spans="1:11" ht="16.5" thickBot="1" x14ac:dyDescent="0.3">
      <c r="A3" s="318" t="s">
        <v>41</v>
      </c>
      <c r="C3" s="315" t="s">
        <v>42</v>
      </c>
      <c r="D3" s="316"/>
      <c r="E3" s="316"/>
      <c r="F3" s="316"/>
      <c r="G3" s="316"/>
      <c r="H3" s="316"/>
      <c r="I3" s="316"/>
      <c r="J3" s="317"/>
    </row>
    <row r="4" spans="1:11" x14ac:dyDescent="0.25">
      <c r="A4" s="318"/>
    </row>
    <row r="5" spans="1:11" ht="15.75" x14ac:dyDescent="0.25">
      <c r="A5" s="318"/>
      <c r="D5" s="52" t="s">
        <v>190</v>
      </c>
      <c r="E5" s="56"/>
      <c r="F5" s="52"/>
      <c r="G5" s="52"/>
      <c r="H5" s="57"/>
      <c r="I5" s="52"/>
      <c r="J5" s="52"/>
      <c r="K5" s="7"/>
    </row>
    <row r="6" spans="1:11" ht="15.75" thickBot="1" x14ac:dyDescent="0.3">
      <c r="A6" s="318"/>
    </row>
    <row r="7" spans="1:11" ht="21" x14ac:dyDescent="0.25">
      <c r="A7" s="318"/>
      <c r="C7" s="127" t="s">
        <v>30</v>
      </c>
      <c r="D7" s="128">
        <f>SUM(D8:D55)</f>
        <v>26572880.391749505</v>
      </c>
      <c r="E7" s="129"/>
      <c r="F7" s="130" t="s">
        <v>36</v>
      </c>
      <c r="G7" s="130"/>
      <c r="H7" s="131" t="s">
        <v>37</v>
      </c>
      <c r="I7" s="132"/>
      <c r="J7" s="133" t="s">
        <v>46</v>
      </c>
      <c r="K7" s="53"/>
    </row>
    <row r="8" spans="1:11" hidden="1" outlineLevel="1" x14ac:dyDescent="0.25">
      <c r="C8" s="134" t="str">
        <f>'Gemensamma Tjänster'!E2</f>
        <v>Identifierings-tjänster SITHS</v>
      </c>
      <c r="D8" s="135">
        <f>'Gemensamma Tjänster'!E10</f>
        <v>1943726.0695162192</v>
      </c>
      <c r="E8" s="66"/>
      <c r="F8" s="136" t="str">
        <f>'Gemensamma Tjänster'!E31</f>
        <v>Kvartal förskott</v>
      </c>
      <c r="G8" s="66"/>
      <c r="H8" s="136" t="str">
        <f>'Gemensamma Tjänster'!E32</f>
        <v>Dec,Mar,Jun,Sep</v>
      </c>
      <c r="I8" s="66"/>
      <c r="J8" s="137" t="str">
        <f>'Gemensamma Tjänster'!E33</f>
        <v xml:space="preserve"> -</v>
      </c>
    </row>
    <row r="9" spans="1:11" hidden="1" outlineLevel="1" x14ac:dyDescent="0.25">
      <c r="C9" s="134" t="str">
        <f>'Gemensamma Tjänster'!F2</f>
        <v>Katalogtjänster HSA</v>
      </c>
      <c r="D9" s="135">
        <f>'Gemensamma Tjänster'!F10</f>
        <v>231606.82549746218</v>
      </c>
      <c r="E9" s="66"/>
      <c r="F9" s="136" t="str">
        <f>'Gemensamma Tjänster'!F31</f>
        <v>Kvartal förskott</v>
      </c>
      <c r="G9" s="66"/>
      <c r="H9" s="136" t="str">
        <f>'Gemensamma Tjänster'!F32</f>
        <v>Dec,Mar,Jun,Sep</v>
      </c>
      <c r="I9" s="66"/>
      <c r="J9" s="137" t="str">
        <f>'Gemensamma Tjänster'!F33</f>
        <v xml:space="preserve"> -</v>
      </c>
    </row>
    <row r="10" spans="1:11" hidden="1" outlineLevel="1" x14ac:dyDescent="0.25">
      <c r="C10" s="134" t="str">
        <f>'Gemensamma Tjänster'!G2</f>
        <v>Kommunikations-tjänster Sjunet</v>
      </c>
      <c r="D10" s="135">
        <f>'Gemensamma Tjänster'!G10</f>
        <v>45083.423610432066</v>
      </c>
      <c r="E10" s="66"/>
      <c r="F10" s="136" t="str">
        <f>'Gemensamma Tjänster'!G31</f>
        <v>Kvartal förskott</v>
      </c>
      <c r="G10" s="66"/>
      <c r="H10" s="136" t="str">
        <f>'Gemensamma Tjänster'!G32</f>
        <v>Dec,Mar,Jun,Sep</v>
      </c>
      <c r="I10" s="66"/>
      <c r="J10" s="137" t="str">
        <f>'Gemensamma Tjänster'!G33</f>
        <v xml:space="preserve"> -</v>
      </c>
    </row>
    <row r="11" spans="1:11" hidden="1" outlineLevel="1" x14ac:dyDescent="0.25">
      <c r="C11" s="134" t="str">
        <f>'Gemensamma Tjänster'!H2</f>
        <v>Säkerhetstjänster</v>
      </c>
      <c r="D11" s="135">
        <f>'Gemensamma Tjänster'!H10</f>
        <v>439165.51382519916</v>
      </c>
      <c r="E11" s="66"/>
      <c r="F11" s="136" t="str">
        <f>'Gemensamma Tjänster'!H31</f>
        <v>Kvartal förskott</v>
      </c>
      <c r="G11" s="66"/>
      <c r="H11" s="136" t="str">
        <f>'Gemensamma Tjänster'!H32</f>
        <v>Dec,Mar,Jun,Sep</v>
      </c>
      <c r="I11" s="66"/>
      <c r="J11" s="137" t="str">
        <f>'Gemensamma Tjänster'!H33</f>
        <v xml:space="preserve"> -</v>
      </c>
    </row>
    <row r="12" spans="1:11" hidden="1" outlineLevel="1" x14ac:dyDescent="0.25">
      <c r="C12" s="134" t="str">
        <f>'Gemensamma Tjänster'!I2</f>
        <v>1177 e-tjänster</v>
      </c>
      <c r="D12" s="135">
        <f>'Gemensamma Tjänster'!I10</f>
        <v>3158819.0948322276</v>
      </c>
      <c r="E12" s="66"/>
      <c r="F12" s="136" t="str">
        <f>'Gemensamma Tjänster'!I31</f>
        <v>Kvartal förskott</v>
      </c>
      <c r="G12" s="66"/>
      <c r="H12" s="136" t="str">
        <f>'Gemensamma Tjänster'!I32</f>
        <v>Dec,Mar,Jun,Sep</v>
      </c>
      <c r="I12" s="66"/>
      <c r="J12" s="137" t="str">
        <f>'Gemensamma Tjänster'!I33</f>
        <v xml:space="preserve"> -</v>
      </c>
    </row>
    <row r="13" spans="1:11" hidden="1" outlineLevel="1" x14ac:dyDescent="0.25">
      <c r="C13" s="134" t="str">
        <f>'Gemensamma Tjänster'!J2</f>
        <v xml:space="preserve">1177 på telefon </v>
      </c>
      <c r="D13" s="135">
        <f>'Gemensamma Tjänster'!J10</f>
        <v>2428883.1141776331</v>
      </c>
      <c r="E13" s="66"/>
      <c r="F13" s="136" t="str">
        <f>'Gemensamma Tjänster'!J31</f>
        <v>Kvartal förskott</v>
      </c>
      <c r="G13" s="66"/>
      <c r="H13" s="136" t="str">
        <f>'Gemensamma Tjänster'!J32</f>
        <v>Dec,Mar,Jun,Sep</v>
      </c>
      <c r="I13" s="66"/>
      <c r="J13" s="137" t="str">
        <f>'Gemensamma Tjänster'!J33</f>
        <v xml:space="preserve"> -</v>
      </c>
    </row>
    <row r="14" spans="1:11" hidden="1" outlineLevel="1" x14ac:dyDescent="0.25">
      <c r="C14" s="134" t="str">
        <f>'Gemensamma Tjänster'!K2</f>
        <v>1177.se</v>
      </c>
      <c r="D14" s="135">
        <f>'Gemensamma Tjänster'!K10</f>
        <v>2501331.2404780411</v>
      </c>
      <c r="E14" s="66"/>
      <c r="F14" s="136" t="str">
        <f>'Gemensamma Tjänster'!K31</f>
        <v>Kvartal förskott</v>
      </c>
      <c r="G14" s="66"/>
      <c r="H14" s="136" t="str">
        <f>'Gemensamma Tjänster'!K32</f>
        <v>Dec,Mar,Jun,Sep</v>
      </c>
      <c r="I14" s="66"/>
      <c r="J14" s="137" t="str">
        <f>'Gemensamma Tjänster'!K33</f>
        <v xml:space="preserve"> -</v>
      </c>
    </row>
    <row r="15" spans="1:11" hidden="1" outlineLevel="1" x14ac:dyDescent="0.25">
      <c r="C15" s="134" t="str">
        <f>'Gemensamma Tjänster'!L2</f>
        <v>Eira 
(biblioteks- konsortium)</v>
      </c>
      <c r="D15" s="135">
        <f>'Gemensamma Tjänster'!L10</f>
        <v>156431.34037179424</v>
      </c>
      <c r="E15" s="66"/>
      <c r="F15" s="136" t="str">
        <f>'Gemensamma Tjänster'!L31</f>
        <v>Kvartal förskott. Licens separat</v>
      </c>
      <c r="G15" s="66"/>
      <c r="H15" s="136" t="str">
        <f>'Gemensamma Tjänster'!L32</f>
        <v>Dec,Mar,Jun,Sep</v>
      </c>
      <c r="I15" s="66"/>
      <c r="J15" s="137" t="str">
        <f>'Gemensamma Tjänster'!L33</f>
        <v xml:space="preserve"> -</v>
      </c>
    </row>
    <row r="16" spans="1:11" hidden="1" outlineLevel="1" x14ac:dyDescent="0.25">
      <c r="C16" s="134" t="str">
        <f>'Gemensamma Tjänster'!M2</f>
        <v>Elektronisk remiss</v>
      </c>
      <c r="D16" s="135">
        <f>'Gemensamma Tjänster'!M10</f>
        <v>163438.04060550936</v>
      </c>
      <c r="E16" s="66"/>
      <c r="F16" s="136" t="str">
        <f>'Gemensamma Tjänster'!M31</f>
        <v>Kvartal förskott</v>
      </c>
      <c r="G16" s="66"/>
      <c r="H16" s="136" t="str">
        <f>'Gemensamma Tjänster'!M32</f>
        <v>Dec,Mar,Jun,Sep</v>
      </c>
      <c r="I16" s="66"/>
      <c r="J16" s="137" t="str">
        <f>'Gemensamma Tjänster'!M33</f>
        <v xml:space="preserve"> -</v>
      </c>
    </row>
    <row r="17" spans="3:10" hidden="1" outlineLevel="1" x14ac:dyDescent="0.25">
      <c r="C17" s="134" t="str">
        <f>'Gemensamma Tjänster'!N2</f>
        <v>Födelseanmälan</v>
      </c>
      <c r="D17" s="135">
        <f>'Gemensamma Tjänster'!N10</f>
        <v>114035.79266376267</v>
      </c>
      <c r="E17" s="66"/>
      <c r="F17" s="136" t="str">
        <f>'Gemensamma Tjänster'!N31</f>
        <v>Kvartal förskott</v>
      </c>
      <c r="G17" s="66"/>
      <c r="H17" s="136" t="str">
        <f>'Gemensamma Tjänster'!N32</f>
        <v>Dec,Mar,Jun,Sep</v>
      </c>
      <c r="I17" s="66"/>
      <c r="J17" s="137" t="str">
        <f>'Gemensamma Tjänster'!N33</f>
        <v xml:space="preserve"> -</v>
      </c>
    </row>
    <row r="18" spans="3:10" hidden="1" outlineLevel="1" x14ac:dyDescent="0.25">
      <c r="C18" s="134" t="str">
        <f>'Gemensamma Tjänster'!O2</f>
        <v>Infektions-verktyget</v>
      </c>
      <c r="D18" s="135">
        <f>'Gemensamma Tjänster'!O10</f>
        <v>379193.99114858964</v>
      </c>
      <c r="E18" s="66"/>
      <c r="F18" s="136" t="str">
        <f>'Gemensamma Tjänster'!O31</f>
        <v>Kvartal förskott</v>
      </c>
      <c r="G18" s="66"/>
      <c r="H18" s="136" t="str">
        <f>'Gemensamma Tjänster'!O32</f>
        <v>Dec,Mar,Jun,Sep</v>
      </c>
      <c r="I18" s="66"/>
      <c r="J18" s="137" t="str">
        <f>'Gemensamma Tjänster'!O33</f>
        <v xml:space="preserve"> -</v>
      </c>
    </row>
    <row r="19" spans="3:10" hidden="1" outlineLevel="1" x14ac:dyDescent="0.25">
      <c r="C19" s="134" t="str">
        <f>'Gemensamma Tjänster'!P2</f>
        <v>1177 journal</v>
      </c>
      <c r="D19" s="135">
        <f>'Gemensamma Tjänster'!P10</f>
        <v>1046488.7961116482</v>
      </c>
      <c r="E19" s="66"/>
      <c r="F19" s="136" t="str">
        <f>'Gemensamma Tjänster'!P31</f>
        <v>Kvartal förskott</v>
      </c>
      <c r="G19" s="66"/>
      <c r="H19" s="136" t="str">
        <f>'Gemensamma Tjänster'!P32</f>
        <v>Dec,Mar,Jun,Sep</v>
      </c>
      <c r="I19" s="66"/>
      <c r="J19" s="137" t="str">
        <f>'Gemensamma Tjänster'!P33</f>
        <v xml:space="preserve"> -</v>
      </c>
    </row>
    <row r="20" spans="3:10" hidden="1" outlineLevel="1" x14ac:dyDescent="0.25">
      <c r="C20" s="134" t="str">
        <f>'Gemensamma Tjänster'!Q2</f>
        <v>Intygstjänster Webcert</v>
      </c>
      <c r="D20" s="135">
        <f>'Gemensamma Tjänster'!Q10</f>
        <v>556472.3147905271</v>
      </c>
      <c r="E20" s="66"/>
      <c r="F20" s="136" t="str">
        <f>'Gemensamma Tjänster'!Q31</f>
        <v>Kvartal förskott</v>
      </c>
      <c r="G20" s="66"/>
      <c r="H20" s="136" t="str">
        <f>'Gemensamma Tjänster'!Q32</f>
        <v>Dec,Mar,Jun,Sep</v>
      </c>
      <c r="I20" s="66"/>
      <c r="J20" s="137" t="str">
        <f>'Gemensamma Tjänster'!Q33</f>
        <v xml:space="preserve"> -</v>
      </c>
    </row>
    <row r="21" spans="3:10" hidden="1" outlineLevel="1" x14ac:dyDescent="0.25">
      <c r="C21" s="134" t="str">
        <f>'Gemensamma Tjänster'!R2</f>
        <v>Nationell patientöversikt</v>
      </c>
      <c r="D21" s="135">
        <f>'Gemensamma Tjänster'!R10</f>
        <v>580632.82643300807</v>
      </c>
      <c r="E21" s="66"/>
      <c r="F21" s="136" t="str">
        <f>'Gemensamma Tjänster'!R31</f>
        <v>Kvartal förskott</v>
      </c>
      <c r="G21" s="66"/>
      <c r="H21" s="136" t="str">
        <f>'Gemensamma Tjänster'!R32</f>
        <v>Dec,Mar,Jun,Sep</v>
      </c>
      <c r="I21" s="66"/>
      <c r="J21" s="137" t="str">
        <f>'Gemensamma Tjänster'!R33</f>
        <v xml:space="preserve"> -</v>
      </c>
    </row>
    <row r="22" spans="3:10" hidden="1" outlineLevel="1" x14ac:dyDescent="0.25">
      <c r="C22" s="134" t="str">
        <f>'Gemensamma Tjänster'!S2</f>
        <v>Pascal</v>
      </c>
      <c r="D22" s="135">
        <f>'Gemensamma Tjänster'!S10</f>
        <v>127945.93010217407</v>
      </c>
      <c r="E22" s="66"/>
      <c r="F22" s="136" t="str">
        <f>'Gemensamma Tjänster'!S31</f>
        <v>Kvartal förskott</v>
      </c>
      <c r="G22" s="66"/>
      <c r="H22" s="136" t="str">
        <f>'Gemensamma Tjänster'!S32</f>
        <v>Dec,Mar,Jun,Sep</v>
      </c>
      <c r="I22" s="66"/>
      <c r="J22" s="137" t="str">
        <f>'Gemensamma Tjänster'!S33</f>
        <v xml:space="preserve"> -</v>
      </c>
    </row>
    <row r="23" spans="3:10" hidden="1" outlineLevel="1" x14ac:dyDescent="0.25">
      <c r="C23" s="134" t="str">
        <f>'Gemensamma Tjänster'!T2</f>
        <v>Rikshandboken i barnhälsovård</v>
      </c>
      <c r="D23" s="135">
        <f>'Gemensamma Tjänster'!T10</f>
        <v>376764.27281873615</v>
      </c>
      <c r="E23" s="66"/>
      <c r="F23" s="136" t="str">
        <f>'Gemensamma Tjänster'!T31</f>
        <v>Kvartal förskott</v>
      </c>
      <c r="G23" s="66"/>
      <c r="H23" s="136" t="str">
        <f>'Gemensamma Tjänster'!T32</f>
        <v>Dec,Mar,Jun,Sep</v>
      </c>
      <c r="I23" s="66"/>
      <c r="J23" s="137" t="str">
        <f>'Gemensamma Tjänster'!T33</f>
        <v xml:space="preserve"> -</v>
      </c>
    </row>
    <row r="24" spans="3:10" hidden="1" outlineLevel="1" x14ac:dyDescent="0.25">
      <c r="C24" s="134" t="str">
        <f>'Gemensamma Tjänster'!U2</f>
        <v>1177 högkostnadsskydd</v>
      </c>
      <c r="D24" s="135">
        <f>'Gemensamma Tjänster'!U10</f>
        <v>281810.88048806053</v>
      </c>
      <c r="E24" s="66"/>
      <c r="F24" s="136" t="str">
        <f>'Gemensamma Tjänster'!U31</f>
        <v>Kvartal förskott</v>
      </c>
      <c r="G24" s="66"/>
      <c r="H24" s="136" t="str">
        <f>'Gemensamma Tjänster'!U32</f>
        <v>Dec,Mar,Jun,Sep</v>
      </c>
      <c r="I24" s="66"/>
      <c r="J24" s="137" t="str">
        <f>'Gemensamma Tjänster'!U33</f>
        <v xml:space="preserve"> -</v>
      </c>
    </row>
    <row r="25" spans="3:10" hidden="1" outlineLevel="1" x14ac:dyDescent="0.25">
      <c r="C25" s="134" t="str">
        <f>'Gemensamma Tjänster'!V2</f>
        <v>NKK Nationellt kliniskt kunskapsstöd</v>
      </c>
      <c r="D25" s="135">
        <f>'Gemensamma Tjänster'!V10</f>
        <v>1279246.7006678784</v>
      </c>
      <c r="E25" s="66"/>
      <c r="F25" s="136" t="str">
        <f>'Gemensamma Tjänster'!V31</f>
        <v>Kvartal förskott</v>
      </c>
      <c r="G25" s="66"/>
      <c r="H25" s="136" t="str">
        <f>'Gemensamma Tjänster'!V32</f>
        <v>Dec,Mar,Jun,Sep</v>
      </c>
      <c r="I25" s="66"/>
      <c r="J25" s="137">
        <f>'Gemensamma Tjänster'!V33</f>
        <v>0</v>
      </c>
    </row>
    <row r="26" spans="3:10" hidden="1" outlineLevel="1" x14ac:dyDescent="0.25">
      <c r="C26" s="134" t="str">
        <f>'Gemensamma Tjänster'!W2</f>
        <v>Svenska informationstjänster för läkemedel (Sil)</v>
      </c>
      <c r="D26" s="135">
        <f>'Gemensamma Tjänster'!W10</f>
        <v>1833231.591318218</v>
      </c>
      <c r="E26" s="66"/>
      <c r="F26" s="136" t="str">
        <f>'Gemensamma Tjänster'!W31</f>
        <v>Kvartal förskott</v>
      </c>
      <c r="G26" s="66"/>
      <c r="H26" s="136" t="str">
        <f>'Gemensamma Tjänster'!W32</f>
        <v>Dec,Mar,Jun,Sep</v>
      </c>
      <c r="I26" s="66"/>
      <c r="J26" s="137" t="str">
        <f>'Gemensamma Tjänster'!W33</f>
        <v xml:space="preserve"> -</v>
      </c>
    </row>
    <row r="27" spans="3:10" hidden="1" outlineLevel="1" x14ac:dyDescent="0.25">
      <c r="C27" s="134" t="str">
        <f>'Gemensamma Tjänster'!X2</f>
        <v>UMO (Youmo)</v>
      </c>
      <c r="D27" s="135">
        <f>'Gemensamma Tjänster'!X10</f>
        <v>755408.5401951964</v>
      </c>
      <c r="E27" s="66"/>
      <c r="F27" s="136" t="str">
        <f>'Gemensamma Tjänster'!X31</f>
        <v>Kvartal förskott</v>
      </c>
      <c r="G27" s="66"/>
      <c r="H27" s="136" t="str">
        <f>'Gemensamma Tjänster'!X32</f>
        <v>Dec,Mar,Jun,Sep</v>
      </c>
      <c r="I27" s="66"/>
      <c r="J27" s="137" t="str">
        <f>'Gemensamma Tjänster'!X33</f>
        <v xml:space="preserve"> -</v>
      </c>
    </row>
    <row r="28" spans="3:10" hidden="1" outlineLevel="1" x14ac:dyDescent="0.25">
      <c r="C28" s="134" t="str">
        <f>'Gemensamma Tjänster'!Y2</f>
        <v>Vårdhandboken</v>
      </c>
      <c r="D28" s="135">
        <f>'Gemensamma Tjänster'!Y10</f>
        <v>399606.66226727155</v>
      </c>
      <c r="E28" s="66"/>
      <c r="F28" s="136" t="str">
        <f>'Gemensamma Tjänster'!Y31</f>
        <v>Kvartal förskott</v>
      </c>
      <c r="G28" s="66"/>
      <c r="H28" s="136" t="str">
        <f>'Gemensamma Tjänster'!Y32</f>
        <v>Dec,Mar,Jun,Sep</v>
      </c>
      <c r="I28" s="66"/>
      <c r="J28" s="137" t="str">
        <f>'Gemensamma Tjänster'!Y33</f>
        <v xml:space="preserve"> -</v>
      </c>
    </row>
    <row r="29" spans="3:10" hidden="1" outlineLevel="1" x14ac:dyDescent="0.25">
      <c r="C29" s="134" t="str">
        <f>'Gemensamma Tjänster'!Z2</f>
        <v>1177 rådgivningsstöd webb</v>
      </c>
      <c r="D29" s="135">
        <f>'Gemensamma Tjänster'!Z10</f>
        <v>323835.89615078951</v>
      </c>
      <c r="E29" s="66"/>
      <c r="F29" s="136" t="str">
        <f>'Gemensamma Tjänster'!Z31</f>
        <v>Kvartal förskott</v>
      </c>
      <c r="G29" s="66"/>
      <c r="H29" s="136" t="str">
        <f>'Gemensamma Tjänster'!Z32</f>
        <v>Dec,Mar,Jun,Sep</v>
      </c>
      <c r="I29" s="66"/>
      <c r="J29" s="137" t="str">
        <f>'Gemensamma Tjänster'!Z33</f>
        <v xml:space="preserve"> -</v>
      </c>
    </row>
    <row r="30" spans="3:10" hidden="1" outlineLevel="1" x14ac:dyDescent="0.25">
      <c r="C30" s="134" t="str">
        <f>'Gemensamma Tjänster'!AA2</f>
        <v>1177  stöd och behandlings-plattform</v>
      </c>
      <c r="D30" s="135">
        <f>'Gemensamma Tjänster'!AA10</f>
        <v>1414633.6431552288</v>
      </c>
      <c r="E30" s="66"/>
      <c r="F30" s="136" t="str">
        <f>'Gemensamma Tjänster'!AA31</f>
        <v>Kvartal förskott</v>
      </c>
      <c r="G30" s="66"/>
      <c r="H30" s="136" t="str">
        <f>'Gemensamma Tjänster'!AA32</f>
        <v>Dec,Mar,Jun,Sep</v>
      </c>
      <c r="I30" s="66"/>
      <c r="J30" s="137" t="str">
        <f>'Gemensamma Tjänster'!AA33</f>
        <v xml:space="preserve"> -</v>
      </c>
    </row>
    <row r="31" spans="3:10" hidden="1" outlineLevel="1" x14ac:dyDescent="0.25">
      <c r="C31" s="134" t="str">
        <f>'Gemensamma Tjänster'!AB2</f>
        <v>Utomläns- fakturering</v>
      </c>
      <c r="D31" s="135">
        <f>'Gemensamma Tjänster'!AB10</f>
        <v>142433.12564392568</v>
      </c>
      <c r="E31" s="66"/>
      <c r="F31" s="136" t="str">
        <f>'Gemensamma Tjänster'!AB31</f>
        <v>Kvartal förskott</v>
      </c>
      <c r="G31" s="66"/>
      <c r="H31" s="136" t="str">
        <f>'Gemensamma Tjänster'!AB32</f>
        <v>Dec,Mar,Jun,Sep</v>
      </c>
      <c r="I31" s="66"/>
      <c r="J31" s="137" t="str">
        <f>'Gemensamma Tjänster'!AB33</f>
        <v xml:space="preserve"> -</v>
      </c>
    </row>
    <row r="32" spans="3:10" hidden="1" outlineLevel="1" x14ac:dyDescent="0.25">
      <c r="C32" s="134" t="str">
        <f>'Gemensamma Tjänster'!AC2</f>
        <v>Gemensam infrastruktur</v>
      </c>
      <c r="D32" s="135">
        <f>'Gemensamma Tjänster'!AC10</f>
        <v>3150500.3467003927</v>
      </c>
      <c r="E32" s="66"/>
      <c r="F32" s="136" t="str">
        <f>'Gemensamma Tjänster'!AC31</f>
        <v>Kvartal förskott</v>
      </c>
      <c r="G32" s="66"/>
      <c r="H32" s="136" t="str">
        <f>'Gemensamma Tjänster'!AC32</f>
        <v>Dec,Mar,Jun,Sep</v>
      </c>
      <c r="I32" s="66"/>
      <c r="J32" s="137" t="str">
        <f>'Gemensamma Tjänster'!AC33</f>
        <v xml:space="preserve"> -</v>
      </c>
    </row>
    <row r="33" spans="3:10" hidden="1" outlineLevel="1" x14ac:dyDescent="0.25">
      <c r="C33" s="134" t="str">
        <f>'Gemensamma Tjänster'!AD2</f>
        <v>Gemensam arkitektur</v>
      </c>
      <c r="D33" s="135">
        <f>'Gemensamma Tjänster'!AD10</f>
        <v>911542.24007158366</v>
      </c>
      <c r="E33" s="66"/>
      <c r="F33" s="136" t="str">
        <f>'Gemensamma Tjänster'!AD31</f>
        <v>Kvartal förskott</v>
      </c>
      <c r="G33" s="66"/>
      <c r="H33" s="136" t="str">
        <f>'Gemensamma Tjänster'!AD32</f>
        <v>Dec,Mar,Jun,Sep</v>
      </c>
      <c r="I33" s="66"/>
      <c r="J33" s="137" t="str">
        <f>'Gemensamma Tjänster'!AD33</f>
        <v xml:space="preserve"> -</v>
      </c>
    </row>
    <row r="34" spans="3:10" hidden="1" outlineLevel="1" x14ac:dyDescent="0.25">
      <c r="C34" s="134" t="str">
        <f>'Gemensamma Tjänster'!AE2</f>
        <v>1177 listning</v>
      </c>
      <c r="D34" s="135">
        <f>'Gemensamma Tjänster'!AE10</f>
        <v>237562.67255351564</v>
      </c>
      <c r="E34" s="66"/>
      <c r="F34" s="136" t="str">
        <f>'Gemensamma Tjänster'!AE31</f>
        <v>Kvartal förskott</v>
      </c>
      <c r="G34" s="66"/>
      <c r="H34" s="136" t="str">
        <f>'Gemensamma Tjänster'!AE32</f>
        <v>Dec,Mar,Jun,Sep</v>
      </c>
      <c r="I34" s="66"/>
      <c r="J34" s="137" t="str">
        <f>'Gemensamma Tjänster'!AE33</f>
        <v xml:space="preserve"> -</v>
      </c>
    </row>
    <row r="35" spans="3:10" hidden="1" outlineLevel="1" x14ac:dyDescent="0.25">
      <c r="C35" s="134" t="str">
        <f>'Gemensamma Tjänster'!AF2</f>
        <v>IAM IDP Gemensam del</v>
      </c>
      <c r="D35" s="135">
        <f>'Gemensamma Tjänster'!AF10</f>
        <v>330551.03018492216</v>
      </c>
      <c r="E35" s="66"/>
      <c r="F35" s="136" t="str">
        <f>'Gemensamma Tjänster'!AF31</f>
        <v>Kvartal förskott</v>
      </c>
      <c r="G35" s="66"/>
      <c r="H35" s="136" t="str">
        <f>'Gemensamma Tjänster'!AF32</f>
        <v>Dec,Mar,Jun,Sep</v>
      </c>
      <c r="I35" s="66"/>
      <c r="J35" s="137">
        <f>'Gemensamma Tjänster'!AF33</f>
        <v>0</v>
      </c>
    </row>
    <row r="36" spans="3:10" hidden="1" outlineLevel="1" x14ac:dyDescent="0.25">
      <c r="C36" s="134" t="str">
        <f>'Gemensamma Tjänster'!AG2</f>
        <v>Överskjutande SMS &amp; Inloggnings-kostnader Prel</v>
      </c>
      <c r="D36" s="135">
        <f>'Gemensamma Tjänster'!AG10</f>
        <v>668021</v>
      </c>
      <c r="E36" s="66"/>
      <c r="F36" s="136" t="str">
        <f>'Gemensamma Tjänster'!AG31</f>
        <v>Överskjutande utöver 18,2 mkr</v>
      </c>
      <c r="G36" s="66"/>
      <c r="H36" s="136" t="str">
        <f>'Gemensamma Tjänster'!AG32</f>
        <v>Efter årsslut 2024</v>
      </c>
      <c r="I36" s="66"/>
      <c r="J36" s="137">
        <f>'Gemensamma Tjänster'!AG33</f>
        <v>0</v>
      </c>
    </row>
    <row r="37" spans="3:10" hidden="1" outlineLevel="1" x14ac:dyDescent="0.25">
      <c r="C37" s="134" t="str">
        <f>'Gemensamma Tjänster'!AH2</f>
        <v>1177 tidbokning
NY i förv.</v>
      </c>
      <c r="D37" s="135">
        <f>'Gemensamma Tjänster'!AH10</f>
        <v>594477.47536956018</v>
      </c>
      <c r="E37" s="66"/>
      <c r="F37" s="136" t="str">
        <f>'Gemensamma Tjänster'!AH31</f>
        <v>Kvartal förskott</v>
      </c>
      <c r="G37" s="66"/>
      <c r="H37" s="136" t="str">
        <f>'Gemensamma Tjänster'!AH32</f>
        <v>Dec,Mar,Jun,Sep</v>
      </c>
      <c r="I37" s="66"/>
      <c r="J37" s="137">
        <f>'Gemensamma Tjänster'!AH33</f>
        <v>0</v>
      </c>
    </row>
    <row r="38" spans="3:10" hidden="1" outlineLevel="1" x14ac:dyDescent="0.25">
      <c r="C38" s="134">
        <f>'Gemensamma Tjänster'!AI2</f>
        <v>0</v>
      </c>
      <c r="D38" s="135">
        <f>'Gemensamma Tjänster'!AI10</f>
        <v>0</v>
      </c>
      <c r="E38" s="66"/>
      <c r="F38" s="136">
        <f>'Gemensamma Tjänster'!AI31</f>
        <v>0</v>
      </c>
      <c r="G38" s="66"/>
      <c r="H38" s="136">
        <f>'Gemensamma Tjänster'!AI32</f>
        <v>0</v>
      </c>
      <c r="I38" s="66"/>
      <c r="J38" s="137">
        <f>'Gemensamma Tjänster'!AI33</f>
        <v>0</v>
      </c>
    </row>
    <row r="39" spans="3:10" hidden="1" outlineLevel="1" x14ac:dyDescent="0.25">
      <c r="C39" s="134">
        <f>'Gemensamma Tjänster'!AJ2</f>
        <v>0</v>
      </c>
      <c r="D39" s="135">
        <f>'Gemensamma Tjänster'!AJ10</f>
        <v>0</v>
      </c>
      <c r="E39" s="66"/>
      <c r="F39" s="136">
        <f>'Gemensamma Tjänster'!AJ31</f>
        <v>0</v>
      </c>
      <c r="G39" s="66"/>
      <c r="H39" s="136">
        <f>'Gemensamma Tjänster'!AJ32</f>
        <v>0</v>
      </c>
      <c r="I39" s="66"/>
      <c r="J39" s="137">
        <f>'Gemensamma Tjänster'!AJ33</f>
        <v>0</v>
      </c>
    </row>
    <row r="40" spans="3:10" hidden="1" outlineLevel="1" x14ac:dyDescent="0.25">
      <c r="C40" s="134">
        <f>'Gemensamma Tjänster'!AK2</f>
        <v>0</v>
      </c>
      <c r="D40" s="135">
        <f>'Gemensamma Tjänster'!AK10</f>
        <v>0</v>
      </c>
      <c r="E40" s="66"/>
      <c r="F40" s="136">
        <f>'Gemensamma Tjänster'!AK31</f>
        <v>0</v>
      </c>
      <c r="G40" s="66"/>
      <c r="H40" s="136">
        <f>'Gemensamma Tjänster'!AK32</f>
        <v>0</v>
      </c>
      <c r="I40" s="66"/>
      <c r="J40" s="137">
        <f>'Gemensamma Tjänster'!AK33</f>
        <v>0</v>
      </c>
    </row>
    <row r="41" spans="3:10" hidden="1" outlineLevel="1" x14ac:dyDescent="0.25">
      <c r="C41" s="134">
        <f>'Gemensamma Tjänster'!AL2</f>
        <v>0</v>
      </c>
      <c r="D41" s="135">
        <f>'Gemensamma Tjänster'!AL10</f>
        <v>0</v>
      </c>
      <c r="E41" s="66"/>
      <c r="F41" s="136">
        <f>'Gemensamma Tjänster'!AL31</f>
        <v>0</v>
      </c>
      <c r="G41" s="66"/>
      <c r="H41" s="136">
        <f>'Gemensamma Tjänster'!AL32</f>
        <v>0</v>
      </c>
      <c r="I41" s="66"/>
      <c r="J41" s="137">
        <f>'Gemensamma Tjänster'!AL33</f>
        <v>0</v>
      </c>
    </row>
    <row r="42" spans="3:10" hidden="1" outlineLevel="1" x14ac:dyDescent="0.25">
      <c r="C42" s="134">
        <f>'Gemensamma Tjänster'!AM2</f>
        <v>0</v>
      </c>
      <c r="D42" s="135">
        <f>'Gemensamma Tjänster'!AM10</f>
        <v>0</v>
      </c>
      <c r="E42" s="66"/>
      <c r="F42" s="136">
        <f>'Gemensamma Tjänster'!AM31</f>
        <v>0</v>
      </c>
      <c r="G42" s="66"/>
      <c r="H42" s="136">
        <f>'Gemensamma Tjänster'!AM32</f>
        <v>0</v>
      </c>
      <c r="I42" s="66"/>
      <c r="J42" s="137">
        <f>'Gemensamma Tjänster'!AM33</f>
        <v>0</v>
      </c>
    </row>
    <row r="43" spans="3:10" hidden="1" outlineLevel="1" x14ac:dyDescent="0.25">
      <c r="C43" s="134">
        <f>'Gemensamma Tjänster'!AN2</f>
        <v>0</v>
      </c>
      <c r="D43" s="135">
        <f>'Gemensamma Tjänster'!AN10</f>
        <v>0</v>
      </c>
      <c r="E43" s="66"/>
      <c r="F43" s="136">
        <f>'Gemensamma Tjänster'!AN31</f>
        <v>0</v>
      </c>
      <c r="G43" s="66"/>
      <c r="H43" s="136">
        <f>'Gemensamma Tjänster'!AN32</f>
        <v>0</v>
      </c>
      <c r="I43" s="66"/>
      <c r="J43" s="137">
        <f>'Gemensamma Tjänster'!AN33</f>
        <v>0</v>
      </c>
    </row>
    <row r="44" spans="3:10" hidden="1" outlineLevel="1" x14ac:dyDescent="0.25">
      <c r="C44" s="134">
        <f>'Gemensamma Tjänster'!AO2</f>
        <v>0</v>
      </c>
      <c r="D44" s="135">
        <f>'Gemensamma Tjänster'!AO10</f>
        <v>0</v>
      </c>
      <c r="E44" s="66"/>
      <c r="F44" s="136">
        <f>'Gemensamma Tjänster'!AO31</f>
        <v>0</v>
      </c>
      <c r="G44" s="66"/>
      <c r="H44" s="136">
        <f>'Gemensamma Tjänster'!AO32</f>
        <v>0</v>
      </c>
      <c r="I44" s="66"/>
      <c r="J44" s="137">
        <f>'Gemensamma Tjänster'!AO33</f>
        <v>0</v>
      </c>
    </row>
    <row r="45" spans="3:10" hidden="1" outlineLevel="1" x14ac:dyDescent="0.25">
      <c r="C45" s="134">
        <f>'Gemensamma Tjänster'!AP2</f>
        <v>0</v>
      </c>
      <c r="D45" s="135">
        <f>'Gemensamma Tjänster'!AP10</f>
        <v>0</v>
      </c>
      <c r="E45" s="66"/>
      <c r="F45" s="136">
        <f>'Gemensamma Tjänster'!AP31</f>
        <v>0</v>
      </c>
      <c r="G45" s="66"/>
      <c r="H45" s="136">
        <f>'Gemensamma Tjänster'!AP32</f>
        <v>0</v>
      </c>
      <c r="I45" s="66"/>
      <c r="J45" s="137">
        <f>'Gemensamma Tjänster'!AP33</f>
        <v>0</v>
      </c>
    </row>
    <row r="46" spans="3:10" hidden="1" outlineLevel="1" x14ac:dyDescent="0.25">
      <c r="C46" s="134">
        <f>'Gemensamma Tjänster'!AQ2</f>
        <v>0</v>
      </c>
      <c r="D46" s="135">
        <f>'Gemensamma Tjänster'!AQ10</f>
        <v>0</v>
      </c>
      <c r="E46" s="66"/>
      <c r="F46" s="136">
        <f>'Gemensamma Tjänster'!AQ31</f>
        <v>0</v>
      </c>
      <c r="G46" s="66"/>
      <c r="H46" s="136">
        <f>'Gemensamma Tjänster'!AQ32</f>
        <v>0</v>
      </c>
      <c r="I46" s="66"/>
      <c r="J46" s="137">
        <f>'Gemensamma Tjänster'!AQ33</f>
        <v>0</v>
      </c>
    </row>
    <row r="47" spans="3:10" hidden="1" outlineLevel="1" x14ac:dyDescent="0.25">
      <c r="C47" s="134">
        <f>'Gemensamma Tjänster'!AR2</f>
        <v>0</v>
      </c>
      <c r="D47" s="135">
        <f>'Gemensamma Tjänster'!AR10</f>
        <v>0</v>
      </c>
      <c r="E47" s="66"/>
      <c r="F47" s="136">
        <f>'Gemensamma Tjänster'!AR31</f>
        <v>0</v>
      </c>
      <c r="G47" s="66"/>
      <c r="H47" s="136">
        <f>'Gemensamma Tjänster'!AR32</f>
        <v>0</v>
      </c>
      <c r="I47" s="66"/>
      <c r="J47" s="137">
        <f>'Gemensamma Tjänster'!AR33</f>
        <v>0</v>
      </c>
    </row>
    <row r="48" spans="3:10" hidden="1" outlineLevel="1" x14ac:dyDescent="0.25">
      <c r="C48" s="134">
        <f>'Gemensamma Tjänster'!AS2</f>
        <v>0</v>
      </c>
      <c r="D48" s="135">
        <f>'Gemensamma Tjänster'!AS10</f>
        <v>0</v>
      </c>
      <c r="E48" s="66"/>
      <c r="F48" s="136">
        <f>'Gemensamma Tjänster'!AS31</f>
        <v>0</v>
      </c>
      <c r="G48" s="66"/>
      <c r="H48" s="136">
        <f>'Gemensamma Tjänster'!AS32</f>
        <v>0</v>
      </c>
      <c r="I48" s="66"/>
      <c r="J48" s="137">
        <f>'Gemensamma Tjänster'!AS33</f>
        <v>0</v>
      </c>
    </row>
    <row r="49" spans="3:10" hidden="1" outlineLevel="1" x14ac:dyDescent="0.25">
      <c r="C49" s="134">
        <f>'Gemensamma Tjänster'!AT2</f>
        <v>0</v>
      </c>
      <c r="D49" s="135">
        <f>'Gemensamma Tjänster'!AT10</f>
        <v>0</v>
      </c>
      <c r="E49" s="66"/>
      <c r="F49" s="136">
        <f>'Gemensamma Tjänster'!AT31</f>
        <v>0</v>
      </c>
      <c r="G49" s="66"/>
      <c r="H49" s="136">
        <f>'Gemensamma Tjänster'!AT32</f>
        <v>0</v>
      </c>
      <c r="I49" s="66"/>
      <c r="J49" s="137">
        <f>'Gemensamma Tjänster'!AT33</f>
        <v>0</v>
      </c>
    </row>
    <row r="50" spans="3:10" hidden="1" outlineLevel="1" x14ac:dyDescent="0.25">
      <c r="C50" s="134">
        <f>'Gemensamma Tjänster'!AU2</f>
        <v>0</v>
      </c>
      <c r="D50" s="135">
        <f>'Gemensamma Tjänster'!AU10</f>
        <v>0</v>
      </c>
      <c r="E50" s="66"/>
      <c r="F50" s="136">
        <f>'Gemensamma Tjänster'!AU31</f>
        <v>0</v>
      </c>
      <c r="G50" s="66"/>
      <c r="H50" s="136">
        <f>'Gemensamma Tjänster'!AU32</f>
        <v>0</v>
      </c>
      <c r="I50" s="66"/>
      <c r="J50" s="137">
        <f>'Gemensamma Tjänster'!AU33</f>
        <v>0</v>
      </c>
    </row>
    <row r="51" spans="3:10" hidden="1" outlineLevel="1" x14ac:dyDescent="0.25">
      <c r="C51" s="134">
        <f>'Gemensamma Tjänster'!AV2</f>
        <v>0</v>
      </c>
      <c r="D51" s="135">
        <f>'Gemensamma Tjänster'!AV10</f>
        <v>0</v>
      </c>
      <c r="E51" s="66"/>
      <c r="F51" s="136">
        <f>'Gemensamma Tjänster'!AV31</f>
        <v>0</v>
      </c>
      <c r="G51" s="66"/>
      <c r="H51" s="136">
        <f>'Gemensamma Tjänster'!AV32</f>
        <v>0</v>
      </c>
      <c r="I51" s="66"/>
      <c r="J51" s="137">
        <f>'Gemensamma Tjänster'!AV33</f>
        <v>0</v>
      </c>
    </row>
    <row r="52" spans="3:10" hidden="1" outlineLevel="1" x14ac:dyDescent="0.25">
      <c r="C52" s="134">
        <f>'Gemensamma Tjänster'!AW2</f>
        <v>0</v>
      </c>
      <c r="D52" s="135">
        <f>'Gemensamma Tjänster'!AW10</f>
        <v>0</v>
      </c>
      <c r="E52" s="66"/>
      <c r="F52" s="136">
        <f>'Gemensamma Tjänster'!AW31</f>
        <v>0</v>
      </c>
      <c r="G52" s="66"/>
      <c r="H52" s="136">
        <f>'Gemensamma Tjänster'!AW32</f>
        <v>0</v>
      </c>
      <c r="I52" s="66"/>
      <c r="J52" s="137">
        <f>'Gemensamma Tjänster'!AW33</f>
        <v>0</v>
      </c>
    </row>
    <row r="53" spans="3:10" hidden="1" outlineLevel="1" x14ac:dyDescent="0.25">
      <c r="C53" s="134">
        <f>'Gemensamma Tjänster'!AX2</f>
        <v>0</v>
      </c>
      <c r="D53" s="135">
        <f>'Gemensamma Tjänster'!AX10</f>
        <v>0</v>
      </c>
      <c r="E53" s="66"/>
      <c r="F53" s="136">
        <f>'Gemensamma Tjänster'!AX31</f>
        <v>0</v>
      </c>
      <c r="G53" s="66"/>
      <c r="H53" s="136">
        <f>'Gemensamma Tjänster'!AX32</f>
        <v>0</v>
      </c>
      <c r="I53" s="66"/>
      <c r="J53" s="137">
        <f>'Gemensamma Tjänster'!AX33</f>
        <v>0</v>
      </c>
    </row>
    <row r="54" spans="3:10" hidden="1" outlineLevel="1" x14ac:dyDescent="0.25">
      <c r="C54" s="134">
        <f>'Gemensamma Tjänster'!AY2</f>
        <v>0</v>
      </c>
      <c r="D54" s="135">
        <f>'Gemensamma Tjänster'!AY10</f>
        <v>0</v>
      </c>
      <c r="E54" s="66"/>
      <c r="F54" s="136">
        <f>'Gemensamma Tjänster'!AY31</f>
        <v>0</v>
      </c>
      <c r="G54" s="66"/>
      <c r="H54" s="136">
        <f>'Gemensamma Tjänster'!AY32</f>
        <v>0</v>
      </c>
      <c r="I54" s="66"/>
      <c r="J54" s="137">
        <f>'Gemensamma Tjänster'!AY33</f>
        <v>0</v>
      </c>
    </row>
    <row r="55" spans="3:10" ht="15.75" hidden="1" outlineLevel="1" thickBot="1" x14ac:dyDescent="0.3">
      <c r="C55" s="117">
        <f>'Gemensamma Tjänster'!AZ2</f>
        <v>0</v>
      </c>
      <c r="D55" s="118">
        <f>'Gemensamma Tjänster'!AZ10</f>
        <v>0</v>
      </c>
      <c r="E55" s="119"/>
      <c r="F55" s="95">
        <f>'Gemensamma Tjänster'!AZ31</f>
        <v>0</v>
      </c>
      <c r="G55" s="119"/>
      <c r="H55" s="95">
        <f>'Gemensamma Tjänster'!AZ32</f>
        <v>0</v>
      </c>
      <c r="I55" s="119"/>
      <c r="J55" s="120">
        <f>'Gemensamma Tjänster'!AZ33</f>
        <v>0</v>
      </c>
    </row>
    <row r="56" spans="3:10" hidden="1" outlineLevel="1" x14ac:dyDescent="0.25">
      <c r="C56" s="66"/>
      <c r="D56" s="135"/>
      <c r="E56" s="66"/>
      <c r="F56" s="66"/>
      <c r="G56" s="66"/>
      <c r="H56" s="66"/>
      <c r="I56" s="66"/>
      <c r="J56" s="66"/>
    </row>
    <row r="57" spans="3:10" ht="15.75" collapsed="1" thickBot="1" x14ac:dyDescent="0.3">
      <c r="C57" s="66"/>
      <c r="D57" s="138"/>
      <c r="E57" s="66"/>
      <c r="F57" s="66"/>
      <c r="G57" s="66"/>
      <c r="H57" s="66"/>
      <c r="I57" s="66"/>
      <c r="J57" s="66"/>
    </row>
    <row r="58" spans="3:10" ht="21" x14ac:dyDescent="0.25">
      <c r="C58" s="127" t="s">
        <v>31</v>
      </c>
      <c r="D58" s="128">
        <f>SUM(D59:D107)</f>
        <v>9636607.743777439</v>
      </c>
      <c r="E58" s="129"/>
      <c r="F58" s="110" t="s">
        <v>39</v>
      </c>
      <c r="G58" s="129"/>
      <c r="H58" s="129"/>
      <c r="I58" s="129"/>
      <c r="J58" s="139"/>
    </row>
    <row r="59" spans="3:10" hidden="1" outlineLevel="1" x14ac:dyDescent="0.25">
      <c r="C59" s="134" t="str">
        <f>'Valbara Tjänster'!F1</f>
        <v>Händelseanalys (Nitha)</v>
      </c>
      <c r="D59" s="135">
        <f>'Valbara Tjänster'!F6</f>
        <v>219390.43245600001</v>
      </c>
      <c r="E59" s="66"/>
      <c r="F59" s="115" t="str">
        <f>'Valbara Tjänster'!F27</f>
        <v>Kvartal förskott</v>
      </c>
      <c r="G59" s="66"/>
      <c r="H59" s="66" t="str">
        <f>'Valbara Tjänster'!F28</f>
        <v>Dec,Mar,Jun,Sep</v>
      </c>
      <c r="I59" s="66"/>
      <c r="J59" s="137" t="str">
        <f>'Valbara Tjänster'!F29</f>
        <v>N/A</v>
      </c>
    </row>
    <row r="60" spans="3:10" hidden="1" outlineLevel="1" x14ac:dyDescent="0.25">
      <c r="C60" s="134" t="str">
        <f>'Valbara Tjänster'!J1</f>
        <v>IAM IdP
(egna anslutningar)</v>
      </c>
      <c r="D60" s="135">
        <f>'Valbara Tjänster'!J6</f>
        <v>62203.127999999997</v>
      </c>
      <c r="E60" s="66"/>
      <c r="F60" s="115" t="str">
        <f>'Valbara Tjänster'!J27</f>
        <v>Kvartal förskott</v>
      </c>
      <c r="G60" s="66"/>
      <c r="H60" s="66" t="str">
        <f>'Valbara Tjänster'!J28</f>
        <v>Dec,Mar,Jun,Sep</v>
      </c>
      <c r="I60" s="66"/>
      <c r="J60" s="137" t="str">
        <f>'Valbara Tjänster'!J29</f>
        <v>N/A</v>
      </c>
    </row>
    <row r="61" spans="3:10" hidden="1" outlineLevel="1" x14ac:dyDescent="0.25">
      <c r="C61" s="134" t="str">
        <f>'Valbara Tjänster'!N1</f>
        <v>Säkerhets-tjänster Logg, spärr &amp; samtycke</v>
      </c>
      <c r="D61" s="135">
        <f>'Valbara Tjänster'!N6</f>
        <v>62203.127999999997</v>
      </c>
      <c r="E61" s="66"/>
      <c r="F61" s="115" t="str">
        <f>'Valbara Tjänster'!N27</f>
        <v>Kvartal förskott</v>
      </c>
      <c r="G61" s="66"/>
      <c r="H61" s="66" t="str">
        <f>'Valbara Tjänster'!N28</f>
        <v>Dec,Mar,Jun,Sep</v>
      </c>
      <c r="I61" s="66"/>
      <c r="J61" s="137" t="str">
        <f>'Valbara Tjänster'!N29</f>
        <v>N/A</v>
      </c>
    </row>
    <row r="62" spans="3:10" hidden="1" outlineLevel="1" x14ac:dyDescent="0.25">
      <c r="C62" s="134" t="str">
        <f>'Valbara Tjänster'!R1</f>
        <v>IAM Autentisering (egna anslutningar)</v>
      </c>
      <c r="D62" s="135">
        <f>'Valbara Tjänster'!R6</f>
        <v>0</v>
      </c>
      <c r="E62" s="66"/>
      <c r="F62" s="115" t="str">
        <f>'Valbara Tjänster'!R27</f>
        <v>Kvartal förskott</v>
      </c>
      <c r="G62" s="66"/>
      <c r="H62" s="66" t="str">
        <f>'Valbara Tjänster'!R28</f>
        <v>Dec,Mar,Jun,Sep</v>
      </c>
      <c r="I62" s="66"/>
      <c r="J62" s="137" t="str">
        <f>'Valbara Tjänster'!R29</f>
        <v>N/A</v>
      </c>
    </row>
    <row r="63" spans="3:10" hidden="1" outlineLevel="1" x14ac:dyDescent="0.25">
      <c r="C63" s="134" t="str">
        <f>'Valbara Tjänster'!V1</f>
        <v>Personuppgifts- tjänst</v>
      </c>
      <c r="D63" s="135">
        <f>'Valbara Tjänster'!V6</f>
        <v>62203.127999999997</v>
      </c>
      <c r="E63" s="66"/>
      <c r="F63" s="115" t="str">
        <f>'Valbara Tjänster'!V27</f>
        <v>Kvartal förskott</v>
      </c>
      <c r="G63" s="66"/>
      <c r="H63" s="66" t="str">
        <f>'Valbara Tjänster'!V28</f>
        <v>Dec,Mar,Jun,Sep</v>
      </c>
      <c r="I63" s="66"/>
      <c r="J63" s="137" t="str">
        <f>'Valbara Tjänster'!V29</f>
        <v>N/A</v>
      </c>
    </row>
    <row r="64" spans="3:10" ht="45" hidden="1" outlineLevel="1" x14ac:dyDescent="0.25">
      <c r="C64" s="134" t="str">
        <f>'Valbara Tjänster'!Z1</f>
        <v xml:space="preserve">1177 formulär- hantering </v>
      </c>
      <c r="D64" s="135">
        <f>'Valbara Tjänster'!Z6</f>
        <v>467972.79288240004</v>
      </c>
      <c r="E64" s="66"/>
      <c r="F64" s="115" t="str">
        <f>'Valbara Tjänster'!Z27</f>
        <v>Kvartal förskott</v>
      </c>
      <c r="G64" s="66"/>
      <c r="H64" s="66" t="str">
        <f>'Valbara Tjänster'!Z28</f>
        <v>Dec,Mar,Jun,Sep</v>
      </c>
      <c r="I64" s="66"/>
      <c r="J64" s="137" t="str">
        <f>'Valbara Tjänster'!Z29</f>
        <v>N/A</v>
      </c>
    </row>
    <row r="65" spans="3:10" hidden="1" outlineLevel="1" x14ac:dyDescent="0.25">
      <c r="C65" s="134" t="str">
        <f>'Valbara Tjänster'!AD1</f>
        <v xml:space="preserve">Ombudstjänsten </v>
      </c>
      <c r="D65" s="135">
        <f>'Valbara Tjänster'!AD6</f>
        <v>152671.35736320002</v>
      </c>
      <c r="E65" s="66"/>
      <c r="F65" s="115" t="str">
        <f>'Valbara Tjänster'!AD27</f>
        <v>Kvartal förskott</v>
      </c>
      <c r="G65" s="66"/>
      <c r="H65" s="66" t="str">
        <f>'Valbara Tjänster'!AD28</f>
        <v>Dec,Mar,Jun,Sep</v>
      </c>
      <c r="I65" s="66"/>
      <c r="J65" s="137" t="str">
        <f>'Valbara Tjänster'!AD29</f>
        <v>N/A</v>
      </c>
    </row>
    <row r="66" spans="3:10" ht="120" hidden="1" outlineLevel="1" x14ac:dyDescent="0.25">
      <c r="C66" s="134" t="str">
        <f>'Valbara Tjänster'!AH1</f>
        <v>Hjälpmedels-tjänsten abonnemang</v>
      </c>
      <c r="D66" s="135">
        <f>'Valbara Tjänster'!AH6</f>
        <v>52000</v>
      </c>
      <c r="E66" s="66"/>
      <c r="F66" s="11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66"/>
      <c r="H66" s="66" t="str">
        <f>'Valbara Tjänster'!AH28</f>
        <v>Dec, Mar, Jun, Sep</v>
      </c>
      <c r="I66" s="66"/>
      <c r="J66" s="137" t="str">
        <f>'Valbara Tjänster'!AH29</f>
        <v>Prognos</v>
      </c>
    </row>
    <row r="67" spans="3:10" ht="45" hidden="1" outlineLevel="1" x14ac:dyDescent="0.25">
      <c r="C67" s="134" t="str">
        <f>'Valbara Tjänster'!AL1</f>
        <v>E-klient</v>
      </c>
      <c r="D67" s="135">
        <f>'Valbara Tjänster'!AL6</f>
        <v>1609074.3552000001</v>
      </c>
      <c r="E67" s="66"/>
      <c r="F67" s="115" t="str">
        <f>'Valbara Tjänster'!AL27</f>
        <v>Halvårsvis i efterskott av förvaltning. Volymbaserade priser</v>
      </c>
      <c r="G67" s="66"/>
      <c r="H67" s="66" t="str">
        <f>'Valbara Tjänster'!AL28</f>
        <v>Jun, Dec</v>
      </c>
      <c r="I67" s="66"/>
      <c r="J67" s="137" t="str">
        <f>'Valbara Tjänster'!AL29</f>
        <v>Prognos 2023! Faktureras av förvaltningen</v>
      </c>
    </row>
    <row r="68" spans="3:10" ht="60" hidden="1" outlineLevel="1" x14ac:dyDescent="0.25">
      <c r="C68" s="134" t="str">
        <f>'Valbara Tjänster'!AP1</f>
        <v>Eira Licenser (innehåll)</v>
      </c>
      <c r="D68" s="135">
        <f>'Valbara Tjänster'!AP6</f>
        <v>2053111.9814884644</v>
      </c>
      <c r="E68" s="66"/>
      <c r="F68" s="115" t="str">
        <f>'Valbara Tjänster'!AP27</f>
        <v>Licenskostnaden fördelas solidariskt mellan landsting och regioner baserat på antal invånare.</v>
      </c>
      <c r="G68" s="66"/>
      <c r="H68" s="66" t="str">
        <f>'Valbara Tjänster'!AP28</f>
        <v>Årsvis engång i Dec</v>
      </c>
      <c r="I68" s="66"/>
      <c r="J68" s="137" t="str">
        <f>'Valbara Tjänster'!AP29</f>
        <v>Prognos</v>
      </c>
    </row>
    <row r="69" spans="3:10" ht="30" hidden="1" outlineLevel="1" x14ac:dyDescent="0.25">
      <c r="C69" s="134" t="str">
        <f>'Valbara Tjänster'!AT1</f>
        <v>Informations- utlämning till kvalitetsregister</v>
      </c>
      <c r="D69" s="135">
        <f>'Valbara Tjänster'!AT6</f>
        <v>0</v>
      </c>
      <c r="E69" s="66"/>
      <c r="F69" s="115" t="str">
        <f>'Valbara Tjänster'!AT27</f>
        <v>Faktureras separat av tjänstens förvaltning</v>
      </c>
      <c r="G69" s="66"/>
      <c r="H69" s="66" t="str">
        <f>'Valbara Tjänster'!AT28</f>
        <v xml:space="preserve"> </v>
      </c>
      <c r="I69" s="66"/>
      <c r="J69" s="140" t="str">
        <f>'Valbara Tjänster'!AT29</f>
        <v>Ingen ab.fakturering</v>
      </c>
    </row>
    <row r="70" spans="3:10" hidden="1" outlineLevel="1" x14ac:dyDescent="0.25">
      <c r="C70" s="134" t="str">
        <f>'Valbara Tjänster'!AX1</f>
        <v>Säker Digital Kommunikation SDK Utgår 2024!</v>
      </c>
      <c r="D70" s="135">
        <f>'Valbara Tjänster'!AX6</f>
        <v>0</v>
      </c>
      <c r="E70" s="66"/>
      <c r="F70" s="115" t="str">
        <f>'Valbara Tjänster'!AX27</f>
        <v>Ingen abonnemangsfakt 2023</v>
      </c>
      <c r="G70" s="66"/>
      <c r="H70" s="66">
        <f>'Valbara Tjänster'!AX28</f>
        <v>0</v>
      </c>
      <c r="I70" s="66"/>
      <c r="J70" s="137" t="str">
        <f>'Valbara Tjänster'!AX29</f>
        <v>Ingen fakturering 2024</v>
      </c>
    </row>
    <row r="71" spans="3:10" hidden="1" outlineLevel="1" x14ac:dyDescent="0.25">
      <c r="C71" s="134" t="str">
        <f>'Valbara Tjänster'!BB1</f>
        <v>Bild (i 1177 på telefon)</v>
      </c>
      <c r="D71" s="135">
        <f>'Valbara Tjänster'!BB6</f>
        <v>309039.23927968001</v>
      </c>
      <c r="E71" s="66"/>
      <c r="F71" s="115" t="str">
        <f>'Valbara Tjänster'!BB27</f>
        <v>Kvartal förskott</v>
      </c>
      <c r="G71" s="66"/>
      <c r="H71" s="66" t="str">
        <f>'Valbara Tjänster'!BB28</f>
        <v>Dec,Mar,Jun,Sep</v>
      </c>
      <c r="I71" s="66"/>
      <c r="J71" s="137">
        <f>'Valbara Tjänster'!BB29</f>
        <v>0</v>
      </c>
    </row>
    <row r="72" spans="3:10" hidden="1" outlineLevel="1" x14ac:dyDescent="0.25">
      <c r="C72" s="134" t="str">
        <f>'Valbara Tjänster'!BF1</f>
        <v>Video (i 1177 på telefon)</v>
      </c>
      <c r="D72" s="135">
        <f>'Valbara Tjänster'!BF6</f>
        <v>0</v>
      </c>
      <c r="E72" s="66"/>
      <c r="F72" s="115" t="str">
        <f>'Valbara Tjänster'!BF27</f>
        <v>Kvartal förskott</v>
      </c>
      <c r="G72" s="66"/>
      <c r="H72" s="66" t="str">
        <f>'Valbara Tjänster'!BF28</f>
        <v>Dec,Mar,Jun,Sep</v>
      </c>
      <c r="I72" s="66"/>
      <c r="J72" s="137">
        <f>'Valbara Tjänster'!BF29</f>
        <v>0</v>
      </c>
    </row>
    <row r="73" spans="3:10" hidden="1" outlineLevel="1" x14ac:dyDescent="0.25">
      <c r="C73" s="134" t="str">
        <f>'Valbara Tjänster'!BJ1</f>
        <v>Utbudstjänsten</v>
      </c>
      <c r="D73" s="135">
        <f>'Valbara Tjänster'!BJ6</f>
        <v>0</v>
      </c>
      <c r="E73" s="66"/>
      <c r="F73" s="115" t="str">
        <f>'Valbara Tjänster'!BJ27</f>
        <v>Kvartal förskott</v>
      </c>
      <c r="G73" s="66"/>
      <c r="H73" s="66" t="str">
        <f>'Valbara Tjänster'!BJ28</f>
        <v>Dec,Mar,Jun,Sep</v>
      </c>
      <c r="I73" s="66"/>
      <c r="J73" s="137" t="str">
        <f>'Valbara Tjänster'!BJ29</f>
        <v>Pausad</v>
      </c>
    </row>
    <row r="74" spans="3:10" hidden="1" outlineLevel="1" x14ac:dyDescent="0.25">
      <c r="C74" s="134" t="str">
        <f>'Valbara Tjänster'!BN1</f>
        <v>Statistiktjänst Organisations-statistik</v>
      </c>
      <c r="D74" s="135">
        <f>'Valbara Tjänster'!BN6</f>
        <v>54228.686990400005</v>
      </c>
      <c r="E74" s="66"/>
      <c r="F74" s="115" t="str">
        <f>'Valbara Tjänster'!BN27</f>
        <v>Kvartal förskott</v>
      </c>
      <c r="G74" s="66"/>
      <c r="H74" s="66" t="str">
        <f>'Valbara Tjänster'!BN28</f>
        <v>Dec,Mar,Jun,Sep</v>
      </c>
      <c r="I74" s="66"/>
      <c r="J74" s="137">
        <f>'Valbara Tjänster'!BN29</f>
        <v>0</v>
      </c>
    </row>
    <row r="75" spans="3:10" ht="45" hidden="1" outlineLevel="1" x14ac:dyDescent="0.25">
      <c r="C75" s="134" t="str">
        <f>'Valbara Tjänster'!BR1</f>
        <v xml:space="preserve">1177 inkorg </v>
      </c>
      <c r="D75" s="135">
        <f>'Valbara Tjänster'!BR6</f>
        <v>230187.36000000002</v>
      </c>
      <c r="E75" s="66"/>
      <c r="F75" s="115" t="str">
        <f>'Valbara Tjänster'!BR27</f>
        <v xml:space="preserve">Volymsbaserad. Faktureras av förvaltning kvartalsvis efterskott </v>
      </c>
      <c r="G75" s="66"/>
      <c r="H75" s="66">
        <f>'Valbara Tjänster'!BR28</f>
        <v>0</v>
      </c>
      <c r="I75" s="66"/>
      <c r="J75" s="137">
        <f>'Valbara Tjänster'!BR29</f>
        <v>0</v>
      </c>
    </row>
    <row r="76" spans="3:10" s="90" customFormat="1" hidden="1" outlineLevel="1" x14ac:dyDescent="0.25">
      <c r="C76" s="107" t="str">
        <f>'Valbara Tjänster'!BV1</f>
        <v>Svevac 
Utgår 2024</v>
      </c>
      <c r="D76" s="114">
        <f>'Valbara Tjänster'!BV6</f>
        <v>0</v>
      </c>
      <c r="E76" s="115"/>
      <c r="F76" s="94" t="str">
        <f>'Valbara Tjänster'!BV27</f>
        <v>Prel. Engång förskott 2023</v>
      </c>
      <c r="G76" s="115"/>
      <c r="H76" s="94" t="str">
        <f>'Valbara Tjänster'!BV28</f>
        <v>Dec,Mars</v>
      </c>
      <c r="I76" s="115"/>
      <c r="J76" s="220" t="str">
        <f>'Valbara Tjänster'!BV29</f>
        <v>Avslutas halvår 2023</v>
      </c>
    </row>
    <row r="77" spans="3:10" s="90" customFormat="1" ht="30" hidden="1" outlineLevel="1" x14ac:dyDescent="0.25">
      <c r="C77" s="107" t="str">
        <f>'Valbara Tjänster'!BZ1</f>
        <v>Digitalt möte</v>
      </c>
      <c r="D77" s="114">
        <f>'Valbara Tjänster'!BZ6</f>
        <v>0</v>
      </c>
      <c r="E77" s="115"/>
      <c r="F77" s="94" t="str">
        <f>'Valbara Tjänster'!BZ27</f>
        <v>Volymbaserad. Faktureras av förvaltning</v>
      </c>
      <c r="G77" s="115"/>
      <c r="H77" s="94">
        <f>'Valbara Tjänster'!BZ28</f>
        <v>0</v>
      </c>
      <c r="I77" s="115"/>
      <c r="J77" s="220" t="str">
        <f>'Valbara Tjänster'!BZ29</f>
        <v>Prognos</v>
      </c>
    </row>
    <row r="78" spans="3:10" s="90" customFormat="1" hidden="1" outlineLevel="1" x14ac:dyDescent="0.25">
      <c r="C78" s="107" t="str">
        <f>'Valbara Tjänster'!CD1</f>
        <v>Video och distans Infrastruktur</v>
      </c>
      <c r="D78" s="114">
        <f>'Valbara Tjänster'!CD6</f>
        <v>141839.80642517921</v>
      </c>
      <c r="E78" s="115"/>
      <c r="F78" s="94" t="str">
        <f>'Valbara Tjänster'!CD27</f>
        <v>Kvartal förskott</v>
      </c>
      <c r="G78" s="115"/>
      <c r="H78" s="94" t="str">
        <f>'Valbara Tjänster'!CD28</f>
        <v>Dec,Mar,Jun,Sep</v>
      </c>
      <c r="I78" s="115"/>
      <c r="J78" s="220">
        <f>'Valbara Tjänster'!CD29</f>
        <v>0</v>
      </c>
    </row>
    <row r="79" spans="3:10" s="90" customFormat="1" hidden="1" outlineLevel="1" x14ac:dyDescent="0.25">
      <c r="C79" s="107" t="str">
        <f>'Valbara Tjänster'!CH1</f>
        <v>Video &amp; distans Flerpartsmöte</v>
      </c>
      <c r="D79" s="114">
        <f>'Valbara Tjänster'!CH6</f>
        <v>0</v>
      </c>
      <c r="E79" s="115"/>
      <c r="F79" s="94" t="str">
        <f>'Valbara Tjänster'!CH27</f>
        <v>Kvartal förskott</v>
      </c>
      <c r="G79" s="115"/>
      <c r="H79" s="94" t="str">
        <f>'Valbara Tjänster'!CH28</f>
        <v>Dec,Mar,Jun,Sep</v>
      </c>
      <c r="I79" s="115"/>
      <c r="J79" s="220">
        <f>'Valbara Tjänster'!CH29</f>
        <v>0</v>
      </c>
    </row>
    <row r="80" spans="3:10" s="90" customFormat="1" hidden="1" outlineLevel="1" x14ac:dyDescent="0.25">
      <c r="C80" s="107" t="str">
        <f>'Valbara Tjänster'!CL1</f>
        <v xml:space="preserve">1177 Egen provhantering </v>
      </c>
      <c r="D80" s="114">
        <f>'Valbara Tjänster'!CL6</f>
        <v>539093.77600000007</v>
      </c>
      <c r="E80" s="115"/>
      <c r="F80" s="94" t="str">
        <f>'Valbara Tjänster'!CL27</f>
        <v>Kvartal förskott</v>
      </c>
      <c r="G80" s="115"/>
      <c r="H80" s="94" t="str">
        <f>'Valbara Tjänster'!CL28</f>
        <v>Dec,Mar,Jun,Sep</v>
      </c>
      <c r="I80" s="115"/>
      <c r="J80" s="220">
        <f>'Valbara Tjänster'!CL29</f>
        <v>0</v>
      </c>
    </row>
    <row r="81" spans="3:10" s="90" customFormat="1" ht="30" hidden="1" outlineLevel="1" x14ac:dyDescent="0.25">
      <c r="C81" s="107" t="str">
        <f>'Valbara Tjänster'!CP1</f>
        <v>1177 Symtom- bedömning och hänvisning</v>
      </c>
      <c r="D81" s="114">
        <f>'Valbara Tjänster'!CP6</f>
        <v>2985750.1440000003</v>
      </c>
      <c r="E81" s="115"/>
      <c r="F81" s="94" t="str">
        <f>'Valbara Tjänster'!CP27</f>
        <v>Kvartal förskott</v>
      </c>
      <c r="G81" s="115"/>
      <c r="H81" s="94" t="str">
        <f>'Valbara Tjänster'!CP28</f>
        <v>Dec,Mar,Jun,Sep</v>
      </c>
      <c r="I81" s="115"/>
      <c r="J81" s="220" t="str">
        <f>'Valbara Tjänster'!CP29</f>
        <v>Mars 2023 separat sedan kvartalsvis förskott</v>
      </c>
    </row>
    <row r="82" spans="3:10" s="90" customFormat="1" hidden="1" outlineLevel="1" x14ac:dyDescent="0.25">
      <c r="C82" s="107" t="str">
        <f>'Valbara Tjänster'!CT1</f>
        <v>Underskrifts-tjänst (NY 2023)</v>
      </c>
      <c r="D82" s="114">
        <f>'Valbara Tjänster'!CT6</f>
        <v>300049.10412734404</v>
      </c>
      <c r="E82" s="115"/>
      <c r="F82" s="94" t="str">
        <f>'Valbara Tjänster'!CT27</f>
        <v>Kvartal förskott</v>
      </c>
      <c r="G82" s="115"/>
      <c r="H82" s="94" t="str">
        <f>'Valbara Tjänster'!CT28</f>
        <v>Dec,Mar,Jun,Sep</v>
      </c>
      <c r="I82" s="115"/>
      <c r="J82" s="220">
        <f>'Valbara Tjänster'!CT29</f>
        <v>0</v>
      </c>
    </row>
    <row r="83" spans="3:10" s="90" customFormat="1" ht="30" hidden="1" outlineLevel="1" x14ac:dyDescent="0.25">
      <c r="C83" s="107" t="str">
        <f>'Valbara Tjänster'!CX1</f>
        <v>Terminologi-tjänst (ny i förvaltning 2024)</v>
      </c>
      <c r="D83" s="114">
        <f>'Valbara Tjänster'!CX6</f>
        <v>335589.32356477086</v>
      </c>
      <c r="E83" s="115"/>
      <c r="F83" s="94" t="str">
        <f>'Valbara Tjänster'!CX27</f>
        <v>Övergår från utveckling 2024</v>
      </c>
      <c r="G83" s="115"/>
      <c r="H83" s="94" t="str">
        <f>'Valbara Tjänster'!CX28</f>
        <v>Dec,Mar,Jun,Sep</v>
      </c>
      <c r="I83" s="115"/>
      <c r="J83" s="220" t="str">
        <f>'Valbara Tjänster'!CX29</f>
        <v>Faktureras 2023 mot utveckling</v>
      </c>
    </row>
    <row r="84" spans="3:10" s="90" customFormat="1" hidden="1" outlineLevel="1" x14ac:dyDescent="0.25">
      <c r="C84" s="107" t="str">
        <f>'Valbara Tjänster'!DB1</f>
        <v>Statistiktjänst export</v>
      </c>
      <c r="D84" s="114">
        <f>'Valbara Tjänster'!DB6</f>
        <v>0</v>
      </c>
      <c r="E84" s="115"/>
      <c r="F84" s="94" t="str">
        <f>'Valbara Tjänster'!DB27</f>
        <v>Kvartal förskott</v>
      </c>
      <c r="G84" s="115"/>
      <c r="H84" s="94" t="str">
        <f>'Valbara Tjänster'!DB28</f>
        <v>Dec,Mar,Jun,Sep</v>
      </c>
      <c r="I84" s="115"/>
      <c r="J84" s="220">
        <f>'Valbara Tjänster'!DB29</f>
        <v>0</v>
      </c>
    </row>
    <row r="85" spans="3:10" s="90" customFormat="1" hidden="1" outlineLevel="1" x14ac:dyDescent="0.25">
      <c r="C85" s="107" t="str">
        <f>'Valbara Tjänster'!DF1</f>
        <v>Beställning läkemedelsnära produkter</v>
      </c>
      <c r="D85" s="114">
        <f>'Valbara Tjänster'!DF6</f>
        <v>0</v>
      </c>
      <c r="E85" s="115"/>
      <c r="F85" s="94" t="str">
        <f>'Valbara Tjänster'!DF27</f>
        <v>Pris ej fastställt</v>
      </c>
      <c r="G85" s="115"/>
      <c r="H85" s="94">
        <f>'Valbara Tjänster'!DF28</f>
        <v>0</v>
      </c>
      <c r="I85" s="115"/>
      <c r="J85" s="220">
        <f>'Valbara Tjänster'!DF29</f>
        <v>0</v>
      </c>
    </row>
    <row r="86" spans="3:10" s="90" customFormat="1" ht="30" hidden="1" outlineLevel="1" x14ac:dyDescent="0.25">
      <c r="C86" s="107" t="str">
        <f>'Valbara Tjänster'!DJ1</f>
        <v>Net-Id</v>
      </c>
      <c r="D86" s="114">
        <f>'Valbara Tjänster'!DJ6</f>
        <v>0</v>
      </c>
      <c r="E86" s="115"/>
      <c r="F86" s="94" t="str">
        <f>'Valbara Tjänster'!DJ27</f>
        <v>Väntar på avsiktsförklaring</v>
      </c>
      <c r="G86" s="115"/>
      <c r="H86" s="94">
        <f>'Valbara Tjänster'!DJ28</f>
        <v>0</v>
      </c>
      <c r="I86" s="115"/>
      <c r="J86" s="220">
        <f>'Valbara Tjänster'!DJ29</f>
        <v>0</v>
      </c>
    </row>
    <row r="87" spans="3:10" s="90" customFormat="1" hidden="1" outlineLevel="1" x14ac:dyDescent="0.25">
      <c r="C87" s="107">
        <f>'Valbara Tjänster'!DN1</f>
        <v>0</v>
      </c>
      <c r="D87" s="114">
        <f>'Valbara Tjänster'!DN6</f>
        <v>0</v>
      </c>
      <c r="E87" s="115"/>
      <c r="F87" s="94">
        <f>'Valbara Tjänster'!DN27</f>
        <v>0</v>
      </c>
      <c r="G87" s="115"/>
      <c r="H87" s="94">
        <f>'Valbara Tjänster'!DN28</f>
        <v>0</v>
      </c>
      <c r="I87" s="115"/>
      <c r="J87" s="220">
        <f>'Valbara Tjänster'!DN29</f>
        <v>0</v>
      </c>
    </row>
    <row r="88" spans="3:10" s="90" customFormat="1" hidden="1" outlineLevel="1" x14ac:dyDescent="0.25">
      <c r="C88" s="107">
        <f>'Valbara Tjänster'!DR1</f>
        <v>0</v>
      </c>
      <c r="D88" s="114">
        <f>'Valbara Tjänster'!DR6</f>
        <v>0</v>
      </c>
      <c r="E88" s="115"/>
      <c r="F88" s="94">
        <f>'Valbara Tjänster'!DR27</f>
        <v>0</v>
      </c>
      <c r="G88" s="115"/>
      <c r="H88" s="94">
        <f>'Valbara Tjänster'!DR28</f>
        <v>0</v>
      </c>
      <c r="I88" s="115"/>
      <c r="J88" s="220">
        <f>'Valbara Tjänster'!DR29</f>
        <v>0</v>
      </c>
    </row>
    <row r="89" spans="3:10" s="90" customFormat="1" hidden="1" outlineLevel="1" x14ac:dyDescent="0.25">
      <c r="C89" s="107">
        <f>'Valbara Tjänster'!DV1</f>
        <v>0</v>
      </c>
      <c r="D89" s="114">
        <f>'Valbara Tjänster'!DV6</f>
        <v>0</v>
      </c>
      <c r="E89" s="115"/>
      <c r="F89" s="94">
        <f>'Valbara Tjänster'!DV27</f>
        <v>0</v>
      </c>
      <c r="G89" s="115"/>
      <c r="H89" s="94">
        <f>'Valbara Tjänster'!DV28</f>
        <v>0</v>
      </c>
      <c r="I89" s="115"/>
      <c r="J89" s="220">
        <f>'Valbara Tjänster'!DV29</f>
        <v>0</v>
      </c>
    </row>
    <row r="90" spans="3:10" s="90" customFormat="1" ht="14.25" hidden="1" customHeight="1" outlineLevel="1" x14ac:dyDescent="0.25">
      <c r="C90" s="107">
        <f>'Valbara Tjänster'!DZ1</f>
        <v>0</v>
      </c>
      <c r="D90" s="114">
        <f>'Valbara Tjänster'!DZ6</f>
        <v>0</v>
      </c>
      <c r="E90" s="115"/>
      <c r="F90" s="94">
        <f>'Valbara Tjänster'!DZ27</f>
        <v>0</v>
      </c>
      <c r="G90" s="115"/>
      <c r="H90" s="94">
        <f>'Valbara Tjänster'!DZ28</f>
        <v>0</v>
      </c>
      <c r="I90" s="115"/>
      <c r="J90" s="220">
        <f>'Valbara Tjänster'!DZ29</f>
        <v>0</v>
      </c>
    </row>
    <row r="91" spans="3:10" s="90" customFormat="1" ht="15.75" hidden="1" customHeight="1" outlineLevel="1" x14ac:dyDescent="0.25">
      <c r="C91" s="107">
        <f>'Valbara Tjänster'!ED1</f>
        <v>0</v>
      </c>
      <c r="D91" s="114">
        <f>'Valbara Tjänster'!ED6</f>
        <v>0</v>
      </c>
      <c r="E91" s="115"/>
      <c r="F91" s="94">
        <f>'Valbara Tjänster'!ED27</f>
        <v>0</v>
      </c>
      <c r="G91" s="115"/>
      <c r="H91" s="94">
        <f>'Valbara Tjänster'!ED28</f>
        <v>0</v>
      </c>
      <c r="I91" s="115"/>
      <c r="J91" s="220">
        <f>'Valbara Tjänster'!ED29</f>
        <v>0</v>
      </c>
    </row>
    <row r="92" spans="3:10" s="90" customFormat="1" ht="15.75" hidden="1" customHeight="1" outlineLevel="1" x14ac:dyDescent="0.25">
      <c r="C92" s="107">
        <f>'Valbara Tjänster'!EH1</f>
        <v>0</v>
      </c>
      <c r="D92" s="114">
        <f>'Valbara Tjänster'!EH6</f>
        <v>0</v>
      </c>
      <c r="E92" s="115"/>
      <c r="F92" s="94">
        <f>'Valbara Tjänster'!EH27</f>
        <v>0</v>
      </c>
      <c r="G92" s="115"/>
      <c r="H92" s="94">
        <f>'Valbara Tjänster'!EH28</f>
        <v>0</v>
      </c>
      <c r="I92" s="115"/>
      <c r="J92" s="220">
        <f>'Valbara Tjänster'!EH29</f>
        <v>0</v>
      </c>
    </row>
    <row r="93" spans="3:10" s="90" customFormat="1" ht="15.75" hidden="1" customHeight="1" outlineLevel="1" x14ac:dyDescent="0.25">
      <c r="C93" s="107">
        <f>'Valbara Tjänster'!EL1</f>
        <v>0</v>
      </c>
      <c r="D93" s="114">
        <f>'Valbara Tjänster'!EL6</f>
        <v>0</v>
      </c>
      <c r="E93" s="115"/>
      <c r="F93" s="94">
        <f>'Valbara Tjänster'!EL27</f>
        <v>0</v>
      </c>
      <c r="G93" s="115"/>
      <c r="H93" s="94">
        <f>'Valbara Tjänster'!EL28</f>
        <v>0</v>
      </c>
      <c r="I93" s="115"/>
      <c r="J93" s="220">
        <f>'Valbara Tjänster'!EL29</f>
        <v>0</v>
      </c>
    </row>
    <row r="94" spans="3:10" s="90" customFormat="1" ht="15.75" hidden="1" customHeight="1" outlineLevel="1" x14ac:dyDescent="0.25">
      <c r="C94" s="107">
        <f>'Valbara Tjänster'!EP1</f>
        <v>0</v>
      </c>
      <c r="D94" s="114">
        <f>'Valbara Tjänster'!EP6</f>
        <v>0</v>
      </c>
      <c r="E94" s="115"/>
      <c r="F94" s="94">
        <f>'Valbara Tjänster'!EP27</f>
        <v>0</v>
      </c>
      <c r="G94" s="115"/>
      <c r="H94" s="94">
        <f>'Valbara Tjänster'!EP28</f>
        <v>0</v>
      </c>
      <c r="I94" s="115"/>
      <c r="J94" s="220">
        <f>'Valbara Tjänster'!EP29</f>
        <v>0</v>
      </c>
    </row>
    <row r="95" spans="3:10" s="90" customFormat="1" ht="15.75" hidden="1" customHeight="1" outlineLevel="1" x14ac:dyDescent="0.25">
      <c r="C95" s="107">
        <f>'Valbara Tjänster'!ET1</f>
        <v>0</v>
      </c>
      <c r="D95" s="114">
        <f>'Valbara Tjänster'!ET6</f>
        <v>0</v>
      </c>
      <c r="E95" s="115"/>
      <c r="F95" s="94">
        <f>'Valbara Tjänster'!ET27</f>
        <v>0</v>
      </c>
      <c r="G95" s="115"/>
      <c r="H95" s="94">
        <f>'Valbara Tjänster'!ET28</f>
        <v>0</v>
      </c>
      <c r="I95" s="115"/>
      <c r="J95" s="220">
        <f>'Valbara Tjänster'!ET29</f>
        <v>0</v>
      </c>
    </row>
    <row r="96" spans="3:10" s="90" customFormat="1" ht="15.75" hidden="1" customHeight="1" outlineLevel="1" x14ac:dyDescent="0.25">
      <c r="C96" s="107">
        <f>'Valbara Tjänster'!EX1</f>
        <v>0</v>
      </c>
      <c r="D96" s="114">
        <f>'Valbara Tjänster'!EX6</f>
        <v>0</v>
      </c>
      <c r="E96" s="115"/>
      <c r="F96" s="94">
        <f>'Valbara Tjänster'!EX27</f>
        <v>0</v>
      </c>
      <c r="G96" s="115"/>
      <c r="H96" s="94">
        <f>'Valbara Tjänster'!EX28</f>
        <v>0</v>
      </c>
      <c r="I96" s="115"/>
      <c r="J96" s="220">
        <f>'Valbara Tjänster'!EX29</f>
        <v>0</v>
      </c>
    </row>
    <row r="97" spans="3:10" s="90" customFormat="1" ht="15.75" hidden="1" customHeight="1" outlineLevel="1" x14ac:dyDescent="0.25">
      <c r="C97" s="107">
        <f>'Valbara Tjänster'!FB1</f>
        <v>0</v>
      </c>
      <c r="D97" s="114">
        <f>'Valbara Tjänster'!FB6</f>
        <v>0</v>
      </c>
      <c r="E97" s="115"/>
      <c r="F97" s="94">
        <f>'Valbara Tjänster'!FB27</f>
        <v>0</v>
      </c>
      <c r="G97" s="115"/>
      <c r="H97" s="94">
        <f>'Valbara Tjänster'!FB28</f>
        <v>0</v>
      </c>
      <c r="I97" s="115"/>
      <c r="J97" s="220">
        <f>'Valbara Tjänster'!FB29</f>
        <v>0</v>
      </c>
    </row>
    <row r="98" spans="3:10" s="90" customFormat="1" ht="15.75" hidden="1" customHeight="1" outlineLevel="1" x14ac:dyDescent="0.25">
      <c r="C98" s="107">
        <f>'Valbara Tjänster'!FF1</f>
        <v>0</v>
      </c>
      <c r="D98" s="114">
        <f>'Valbara Tjänster'!FF6</f>
        <v>0</v>
      </c>
      <c r="E98" s="115"/>
      <c r="F98" s="94">
        <f>'Valbara Tjänster'!FF27</f>
        <v>0</v>
      </c>
      <c r="G98" s="115"/>
      <c r="H98" s="94">
        <f>'Valbara Tjänster'!FF28</f>
        <v>0</v>
      </c>
      <c r="I98" s="115"/>
      <c r="J98" s="220">
        <f>'Valbara Tjänster'!FF29</f>
        <v>0</v>
      </c>
    </row>
    <row r="99" spans="3:10" s="90" customFormat="1" ht="15.75" hidden="1" customHeight="1" outlineLevel="1" x14ac:dyDescent="0.25">
      <c r="C99" s="107">
        <f>'Valbara Tjänster'!FJ1</f>
        <v>0</v>
      </c>
      <c r="D99" s="114">
        <f>'Valbara Tjänster'!FJ6</f>
        <v>0</v>
      </c>
      <c r="E99" s="115"/>
      <c r="F99" s="94">
        <f>'Valbara Tjänster'!FJ27</f>
        <v>0</v>
      </c>
      <c r="G99" s="115"/>
      <c r="H99" s="94">
        <f>'Valbara Tjänster'!FJ28</f>
        <v>0</v>
      </c>
      <c r="I99" s="115"/>
      <c r="J99" s="220">
        <f>'Valbara Tjänster'!FJ29</f>
        <v>0</v>
      </c>
    </row>
    <row r="100" spans="3:10" s="90" customFormat="1" ht="15.75" hidden="1" customHeight="1" outlineLevel="1" x14ac:dyDescent="0.25">
      <c r="C100" s="107">
        <f>'Valbara Tjänster'!FN1</f>
        <v>0</v>
      </c>
      <c r="D100" s="114">
        <f>'Valbara Tjänster'!FN6</f>
        <v>0</v>
      </c>
      <c r="E100" s="115"/>
      <c r="F100" s="94">
        <f>'Valbara Tjänster'!FN27</f>
        <v>0</v>
      </c>
      <c r="G100" s="115"/>
      <c r="H100" s="94">
        <f>'Valbara Tjänster'!FN28</f>
        <v>0</v>
      </c>
      <c r="I100" s="115"/>
      <c r="J100" s="220">
        <f>'Valbara Tjänster'!FN29</f>
        <v>0</v>
      </c>
    </row>
    <row r="101" spans="3:10" s="90" customFormat="1" ht="15.75" hidden="1" customHeight="1" outlineLevel="1" x14ac:dyDescent="0.25">
      <c r="C101" s="107">
        <f>'Valbara Tjänster'!FR1</f>
        <v>0</v>
      </c>
      <c r="D101" s="114">
        <f>'Valbara Tjänster'!FR6</f>
        <v>0</v>
      </c>
      <c r="E101" s="115"/>
      <c r="F101" s="94">
        <f>'Valbara Tjänster'!FR27</f>
        <v>0</v>
      </c>
      <c r="G101" s="115"/>
      <c r="H101" s="94">
        <f>'Valbara Tjänster'!FR28</f>
        <v>0</v>
      </c>
      <c r="I101" s="115"/>
      <c r="J101" s="220">
        <f>'Valbara Tjänster'!FR29</f>
        <v>0</v>
      </c>
    </row>
    <row r="102" spans="3:10" s="90" customFormat="1" ht="15.75" hidden="1" customHeight="1" outlineLevel="1" x14ac:dyDescent="0.25">
      <c r="C102" s="107">
        <f>'Valbara Tjänster'!FV1</f>
        <v>0</v>
      </c>
      <c r="D102" s="114">
        <f>'Valbara Tjänster'!FV6</f>
        <v>0</v>
      </c>
      <c r="E102" s="115"/>
      <c r="F102" s="94">
        <f>'Valbara Tjänster'!FV27</f>
        <v>0</v>
      </c>
      <c r="G102" s="115"/>
      <c r="H102" s="94">
        <f>'Valbara Tjänster'!FV28</f>
        <v>0</v>
      </c>
      <c r="I102" s="115"/>
      <c r="J102" s="220">
        <f>'Valbara Tjänster'!FV29</f>
        <v>0</v>
      </c>
    </row>
    <row r="103" spans="3:10" s="90" customFormat="1" ht="15.75" hidden="1" customHeight="1" outlineLevel="1" x14ac:dyDescent="0.25">
      <c r="C103" s="107">
        <f>'Valbara Tjänster'!FZ1</f>
        <v>0</v>
      </c>
      <c r="D103" s="114">
        <f>'Valbara Tjänster'!FZ6</f>
        <v>0</v>
      </c>
      <c r="E103" s="115"/>
      <c r="F103" s="94">
        <f>'Valbara Tjänster'!FZ27</f>
        <v>0</v>
      </c>
      <c r="G103" s="115"/>
      <c r="H103" s="94">
        <f>'Valbara Tjänster'!FZ28</f>
        <v>0</v>
      </c>
      <c r="I103" s="115"/>
      <c r="J103" s="220">
        <f>'Valbara Tjänster'!FZ29</f>
        <v>0</v>
      </c>
    </row>
    <row r="104" spans="3:10" s="90" customFormat="1" ht="15.75" hidden="1" customHeight="1" outlineLevel="1" x14ac:dyDescent="0.25">
      <c r="C104" s="107">
        <f>'Valbara Tjänster'!GD1</f>
        <v>0</v>
      </c>
      <c r="D104" s="114">
        <f>'Valbara Tjänster'!GD6</f>
        <v>0</v>
      </c>
      <c r="E104" s="115"/>
      <c r="F104" s="94">
        <f>'Valbara Tjänster'!GD27</f>
        <v>0</v>
      </c>
      <c r="G104" s="115"/>
      <c r="H104" s="94">
        <f>'Valbara Tjänster'!GD28</f>
        <v>0</v>
      </c>
      <c r="I104" s="115"/>
      <c r="J104" s="220">
        <f>'Valbara Tjänster'!GD29</f>
        <v>0</v>
      </c>
    </row>
    <row r="105" spans="3:10" s="90" customFormat="1" ht="15.75" hidden="1" customHeight="1" outlineLevel="1" x14ac:dyDescent="0.25">
      <c r="C105" s="107">
        <f>'Valbara Tjänster'!GH1</f>
        <v>0</v>
      </c>
      <c r="D105" s="114">
        <f>'Valbara Tjänster'!GH6</f>
        <v>0</v>
      </c>
      <c r="E105" s="115"/>
      <c r="F105" s="94">
        <f>'Valbara Tjänster'!GH27</f>
        <v>0</v>
      </c>
      <c r="G105" s="115"/>
      <c r="H105" s="94">
        <f>'Valbara Tjänster'!GH28</f>
        <v>0</v>
      </c>
      <c r="I105" s="115"/>
      <c r="J105" s="220">
        <f>'Valbara Tjänster'!GH29</f>
        <v>0</v>
      </c>
    </row>
    <row r="106" spans="3:10" s="90" customFormat="1" ht="15.75" hidden="1" customHeight="1" outlineLevel="1" x14ac:dyDescent="0.25">
      <c r="C106" s="107">
        <f>'Valbara Tjänster'!GL1</f>
        <v>0</v>
      </c>
      <c r="D106" s="114">
        <f>'Valbara Tjänster'!GL6</f>
        <v>0</v>
      </c>
      <c r="E106" s="115"/>
      <c r="F106" s="94">
        <f>'Valbara Tjänster'!GL27</f>
        <v>0</v>
      </c>
      <c r="G106" s="115"/>
      <c r="H106" s="94">
        <f>'Valbara Tjänster'!GL28</f>
        <v>0</v>
      </c>
      <c r="I106" s="115"/>
      <c r="J106" s="220">
        <f>'Valbara Tjänster'!GL29</f>
        <v>0</v>
      </c>
    </row>
    <row r="107" spans="3:10" s="90" customFormat="1" ht="15.75" hidden="1" customHeight="1" outlineLevel="1" thickBot="1" x14ac:dyDescent="0.3">
      <c r="C107" s="117">
        <f>'Valbara Tjänster'!GP1</f>
        <v>0</v>
      </c>
      <c r="D107" s="118">
        <f>'Valbara Tjänster'!GP6</f>
        <v>0</v>
      </c>
      <c r="E107" s="119"/>
      <c r="F107" s="95">
        <f>'Valbara Tjänster'!GP27</f>
        <v>0</v>
      </c>
      <c r="G107" s="119"/>
      <c r="H107" s="95">
        <f>'Valbara Tjänster'!GP28</f>
        <v>0</v>
      </c>
      <c r="I107" s="119"/>
      <c r="J107" s="221">
        <f>'Valbara Tjänster'!GP29</f>
        <v>0</v>
      </c>
    </row>
    <row r="108" spans="3:10" hidden="1" outlineLevel="1" x14ac:dyDescent="0.25">
      <c r="C108" s="66"/>
      <c r="D108" s="135"/>
      <c r="E108" s="66"/>
      <c r="F108" s="66"/>
      <c r="G108" s="66"/>
      <c r="H108" s="66"/>
      <c r="I108" s="66"/>
      <c r="J108" s="66"/>
    </row>
    <row r="109" spans="3:10" ht="15.75" collapsed="1" thickBot="1" x14ac:dyDescent="0.3">
      <c r="C109" s="66"/>
      <c r="D109" s="66"/>
      <c r="E109" s="66"/>
      <c r="F109" s="66"/>
      <c r="G109" s="66"/>
      <c r="H109" s="66"/>
      <c r="I109" s="66"/>
      <c r="J109" s="66"/>
    </row>
    <row r="110" spans="3:10" ht="21" x14ac:dyDescent="0.25">
      <c r="C110" s="127" t="s">
        <v>58</v>
      </c>
      <c r="D110" s="128">
        <f>SUM(D111:D131)</f>
        <v>1727780.7286481378</v>
      </c>
      <c r="E110" s="129"/>
      <c r="F110" s="93" t="s">
        <v>39</v>
      </c>
      <c r="G110" s="111"/>
      <c r="H110" s="124"/>
      <c r="I110" s="110"/>
      <c r="J110" s="122"/>
    </row>
    <row r="111" spans="3:10" ht="17.25" hidden="1" customHeight="1" outlineLevel="1" x14ac:dyDescent="0.25">
      <c r="C111" s="134" t="str">
        <f>'Gemensamma i utveckling'!C1</f>
        <v>Utvecklingsram 2023</v>
      </c>
      <c r="D111" s="135">
        <f>'Gemensamma i utveckling'!C9</f>
        <v>1727780.7286481378</v>
      </c>
      <c r="E111" s="66"/>
      <c r="F111" s="94" t="str">
        <f>'Gemensamma i utveckling'!C30</f>
        <v xml:space="preserve">Faktureras i januari för helår 2022 </v>
      </c>
      <c r="G111" s="115"/>
      <c r="H111" s="115" t="str">
        <f>'Gemensamma i utveckling'!C31</f>
        <v>Engång</v>
      </c>
      <c r="I111" s="115"/>
      <c r="J111" s="116" t="str">
        <f>'Gemensamma i utveckling'!C32</f>
        <v>Januari</v>
      </c>
    </row>
    <row r="112" spans="3:10" ht="17.25" hidden="1" customHeight="1" outlineLevel="1" x14ac:dyDescent="0.25">
      <c r="C112" s="134" t="str">
        <f>'Gemensamma i utveckling'!D1</f>
        <v>Utveckling/förvaltning 1177 tidboking</v>
      </c>
      <c r="D112" s="135">
        <f>'Gemensamma i utveckling'!D9</f>
        <v>0</v>
      </c>
      <c r="E112" s="66"/>
      <c r="F112" s="94" t="str">
        <f>'Gemensamma i utveckling'!D30</f>
        <v xml:space="preserve"> -</v>
      </c>
      <c r="G112" s="115"/>
      <c r="H112" s="115" t="str">
        <f>'Gemensamma i utveckling'!D31</f>
        <v xml:space="preserve"> -</v>
      </c>
      <c r="I112" s="115"/>
      <c r="J112" s="116" t="str">
        <f>'Gemensamma i utveckling'!D32</f>
        <v xml:space="preserve"> -</v>
      </c>
    </row>
    <row r="113" spans="3:10" ht="17.25" hidden="1" customHeight="1" outlineLevel="1" x14ac:dyDescent="0.25">
      <c r="C113" s="134" t="str">
        <f>'Gemensamma i utveckling'!E1</f>
        <v>Fortsatt utveckling SITHS</v>
      </c>
      <c r="D113" s="135">
        <f>'Gemensamma i utveckling'!E9</f>
        <v>0</v>
      </c>
      <c r="E113" s="66"/>
      <c r="F113" s="106" t="str">
        <f>'Gemensamma i utveckling'!E30</f>
        <v>Ingen fakt 2023</v>
      </c>
      <c r="G113" s="115"/>
      <c r="H113" s="125" t="str">
        <f>'Gemensamma i utveckling'!E31</f>
        <v xml:space="preserve"> -</v>
      </c>
      <c r="I113" s="115"/>
      <c r="J113" s="123" t="str">
        <f>'Gemensamma i utveckling'!E32</f>
        <v xml:space="preserve"> -</v>
      </c>
    </row>
    <row r="114" spans="3:10" ht="17.25" hidden="1" customHeight="1" outlineLevel="1" x14ac:dyDescent="0.25">
      <c r="C114" s="134" t="str">
        <f>'Gemensamma i utveckling'!F1</f>
        <v>Pascal NLL-anpassning</v>
      </c>
      <c r="D114" s="135">
        <f>'Gemensamma i utveckling'!F9</f>
        <v>0</v>
      </c>
      <c r="E114" s="66"/>
      <c r="F114" s="94" t="str">
        <f>'Gemensamma i utveckling'!F30</f>
        <v>Ingen fakt 2023</v>
      </c>
      <c r="G114" s="115"/>
      <c r="H114" s="115" t="str">
        <f>'Gemensamma i utveckling'!F31</f>
        <v xml:space="preserve"> -</v>
      </c>
      <c r="I114" s="115"/>
      <c r="J114" s="116" t="str">
        <f>'Gemensamma i utveckling'!F32</f>
        <v xml:space="preserve"> -</v>
      </c>
    </row>
    <row r="115" spans="3:10" ht="17.25" hidden="1" customHeight="1" outlineLevel="1" x14ac:dyDescent="0.25">
      <c r="C115" s="134" t="str">
        <f>'Gemensamma i utveckling'!G1</f>
        <v>Utbyte av Säkerhetstj.</v>
      </c>
      <c r="D115" s="135">
        <f>'Gemensamma i utveckling'!G9</f>
        <v>0</v>
      </c>
      <c r="E115" s="66"/>
      <c r="F115" s="94" t="str">
        <f>'Gemensamma i utveckling'!G30</f>
        <v>Ingen fakt 2023</v>
      </c>
      <c r="G115" s="115"/>
      <c r="H115" s="115" t="str">
        <f>'Gemensamma i utveckling'!G31</f>
        <v xml:space="preserve"> -</v>
      </c>
      <c r="I115" s="115"/>
      <c r="J115" s="116" t="str">
        <f>'Gemensamma i utveckling'!G32</f>
        <v xml:space="preserve"> -</v>
      </c>
    </row>
    <row r="116" spans="3:10" ht="17.25" hidden="1" customHeight="1" outlineLevel="1" x14ac:dyDescent="0.25">
      <c r="C116" s="134" t="str">
        <f>'Gemensamma i utveckling'!H1</f>
        <v>Ny katalogtjänst HSA</v>
      </c>
      <c r="D116" s="135">
        <f>'Gemensamma i utveckling'!H9</f>
        <v>0</v>
      </c>
      <c r="E116" s="66"/>
      <c r="F116" s="94" t="str">
        <f>'Gemensamma i utveckling'!H30</f>
        <v>Ingen fakt 2023</v>
      </c>
      <c r="G116" s="115"/>
      <c r="H116" s="115" t="str">
        <f>'Gemensamma i utveckling'!H31</f>
        <v xml:space="preserve"> -</v>
      </c>
      <c r="I116" s="115"/>
      <c r="J116" s="116" t="str">
        <f>'Gemensamma i utveckling'!H32</f>
        <v xml:space="preserve"> -</v>
      </c>
    </row>
    <row r="117" spans="3:10" s="90" customFormat="1" ht="17.25" hidden="1" customHeight="1" outlineLevel="1" x14ac:dyDescent="0.25">
      <c r="C117" s="107" t="str">
        <f>'Gemensamma i utveckling'!I1</f>
        <v>Journalen &amp; NPÖ plattformsutv.</v>
      </c>
      <c r="D117" s="114">
        <f>'Gemensamma i utveckling'!I9</f>
        <v>0</v>
      </c>
      <c r="E117" s="115"/>
      <c r="F117" s="94" t="str">
        <f>'Gemensamma i utveckling'!I30</f>
        <v>Ingen fakt 2023</v>
      </c>
      <c r="G117" s="115"/>
      <c r="H117" s="90" t="str">
        <f>'Gemensamma i utveckling'!I31</f>
        <v xml:space="preserve"> -</v>
      </c>
      <c r="I117" s="115"/>
      <c r="J117" s="116" t="str">
        <f>'Gemensamma i utveckling'!I32</f>
        <v xml:space="preserve"> -</v>
      </c>
    </row>
    <row r="118" spans="3:10" s="90" customFormat="1" ht="17.25" hidden="1" customHeight="1" outlineLevel="1" x14ac:dyDescent="0.25">
      <c r="C118" s="107" t="str">
        <f>'Gemensamma i utveckling'!J1</f>
        <v xml:space="preserve">Hitta och jämför hjälpmedel på 1177 </v>
      </c>
      <c r="D118" s="114">
        <f>'Gemensamma i utveckling'!J9</f>
        <v>0</v>
      </c>
      <c r="E118" s="115"/>
      <c r="F118" s="94" t="str">
        <f>'Gemensamma i utveckling'!J30</f>
        <v>Ingen avs.förkl. Sannolikt finansiering utv.ram</v>
      </c>
      <c r="G118" s="115"/>
      <c r="H118" s="115" t="str">
        <f>'Gemensamma i utveckling'!J31</f>
        <v xml:space="preserve"> -</v>
      </c>
      <c r="I118" s="115"/>
      <c r="J118" s="116" t="str">
        <f>'Gemensamma i utveckling'!J32</f>
        <v xml:space="preserve"> -</v>
      </c>
    </row>
    <row r="119" spans="3:10" s="90" customFormat="1" ht="17.25" hidden="1" customHeight="1" outlineLevel="1" x14ac:dyDescent="0.25">
      <c r="C119" s="107" t="str">
        <f>'Gemensamma i utveckling'!K1</f>
        <v>Självbetjäning Hjälpmedel Via 1177</v>
      </c>
      <c r="D119" s="114">
        <f>'Gemensamma i utveckling'!K9</f>
        <v>0</v>
      </c>
      <c r="E119" s="115"/>
      <c r="F119" s="94" t="str">
        <f>'Gemensamma i utveckling'!K30</f>
        <v>Väntar på avsiktsförklaring</v>
      </c>
      <c r="G119" s="115"/>
      <c r="H119" s="115">
        <f>'Gemensamma i utveckling'!K31</f>
        <v>0</v>
      </c>
      <c r="I119" s="115"/>
      <c r="J119" s="116" t="str">
        <f>'Gemensamma i utveckling'!K32</f>
        <v xml:space="preserve"> -</v>
      </c>
    </row>
    <row r="120" spans="3:10" s="90" customFormat="1" ht="17.25" hidden="1" customHeight="1" outlineLevel="1" x14ac:dyDescent="0.25">
      <c r="C120" s="107">
        <f>'Gemensamma i utveckling'!L1</f>
        <v>0</v>
      </c>
      <c r="D120" s="114">
        <f>'Gemensamma i utveckling'!L9</f>
        <v>0</v>
      </c>
      <c r="E120" s="115"/>
      <c r="F120" s="94">
        <f>'Gemensamma i utveckling'!L30</f>
        <v>0</v>
      </c>
      <c r="G120" s="115"/>
      <c r="H120" s="115">
        <f>'Gemensamma i utveckling'!L31</f>
        <v>0</v>
      </c>
      <c r="I120" s="115"/>
      <c r="J120" s="116">
        <f>'Gemensamma i utveckling'!L32</f>
        <v>0</v>
      </c>
    </row>
    <row r="121" spans="3:10" s="90" customFormat="1" ht="17.25" hidden="1" customHeight="1" outlineLevel="1" x14ac:dyDescent="0.25">
      <c r="C121" s="107">
        <f>'Gemensamma i utveckling'!M1</f>
        <v>0</v>
      </c>
      <c r="D121" s="114">
        <f>'Gemensamma i utveckling'!M9</f>
        <v>0</v>
      </c>
      <c r="E121" s="115"/>
      <c r="F121" s="94">
        <f>'Gemensamma i utveckling'!M30</f>
        <v>0</v>
      </c>
      <c r="G121" s="115"/>
      <c r="H121" s="115">
        <f>'Gemensamma i utveckling'!M31</f>
        <v>0</v>
      </c>
      <c r="I121" s="115"/>
      <c r="J121" s="116">
        <f>'Gemensamma i utveckling'!M32</f>
        <v>0</v>
      </c>
    </row>
    <row r="122" spans="3:10" s="90" customFormat="1" ht="17.25" hidden="1" customHeight="1" outlineLevel="1" x14ac:dyDescent="0.25">
      <c r="C122" s="107">
        <f>'Gemensamma i utveckling'!N1</f>
        <v>0</v>
      </c>
      <c r="D122" s="114">
        <f>'Gemensamma i utveckling'!N9</f>
        <v>0</v>
      </c>
      <c r="E122" s="115"/>
      <c r="F122" s="94">
        <f>'Gemensamma i utveckling'!N30</f>
        <v>0</v>
      </c>
      <c r="G122" s="115"/>
      <c r="H122" s="115">
        <f>'Gemensamma i utveckling'!N31</f>
        <v>0</v>
      </c>
      <c r="I122" s="115"/>
      <c r="J122" s="116">
        <f>'Gemensamma i utveckling'!N32</f>
        <v>0</v>
      </c>
    </row>
    <row r="123" spans="3:10" s="90" customFormat="1" ht="17.25" hidden="1" customHeight="1" outlineLevel="1" x14ac:dyDescent="0.25">
      <c r="C123" s="107">
        <f>'Gemensamma i utveckling'!O1</f>
        <v>0</v>
      </c>
      <c r="D123" s="114">
        <f>'Gemensamma i utveckling'!O9</f>
        <v>0</v>
      </c>
      <c r="E123" s="115"/>
      <c r="F123" s="94">
        <f>'Gemensamma i utveckling'!O30</f>
        <v>0</v>
      </c>
      <c r="G123" s="115"/>
      <c r="H123" s="115">
        <f>'Gemensamma i utveckling'!O31</f>
        <v>0</v>
      </c>
      <c r="I123" s="115"/>
      <c r="J123" s="116">
        <f>'Gemensamma i utveckling'!O32</f>
        <v>0</v>
      </c>
    </row>
    <row r="124" spans="3:10" s="90" customFormat="1" ht="17.25" hidden="1" customHeight="1" outlineLevel="1" x14ac:dyDescent="0.25">
      <c r="C124" s="107">
        <f>'Gemensamma i utveckling'!P1</f>
        <v>0</v>
      </c>
      <c r="D124" s="114">
        <f>'Gemensamma i utveckling'!P9</f>
        <v>0</v>
      </c>
      <c r="E124" s="115"/>
      <c r="F124" s="94">
        <f>'Gemensamma i utveckling'!P30</f>
        <v>0</v>
      </c>
      <c r="G124" s="115"/>
      <c r="H124" s="115">
        <f>'Gemensamma i utveckling'!P31</f>
        <v>0</v>
      </c>
      <c r="I124" s="115"/>
      <c r="J124" s="116">
        <f>'Gemensamma i utveckling'!P32</f>
        <v>0</v>
      </c>
    </row>
    <row r="125" spans="3:10" s="90" customFormat="1" ht="17.25" hidden="1" customHeight="1" outlineLevel="1" x14ac:dyDescent="0.25">
      <c r="C125" s="107">
        <f>'Gemensamma i utveckling'!Q1</f>
        <v>0</v>
      </c>
      <c r="D125" s="114">
        <f>'Gemensamma i utveckling'!Q9</f>
        <v>0</v>
      </c>
      <c r="E125" s="115"/>
      <c r="F125" s="94">
        <f>'Gemensamma i utveckling'!Q30</f>
        <v>0</v>
      </c>
      <c r="G125" s="115"/>
      <c r="H125" s="115">
        <f>'Gemensamma i utveckling'!Q31</f>
        <v>0</v>
      </c>
      <c r="I125" s="115"/>
      <c r="J125" s="116">
        <f>'Gemensamma i utveckling'!Q32</f>
        <v>0</v>
      </c>
    </row>
    <row r="126" spans="3:10" s="90" customFormat="1" ht="17.25" hidden="1" customHeight="1" outlineLevel="1" x14ac:dyDescent="0.25">
      <c r="C126" s="107">
        <f>'Gemensamma i utveckling'!R1</f>
        <v>0</v>
      </c>
      <c r="D126" s="114">
        <f>'Gemensamma i utveckling'!R9</f>
        <v>0</v>
      </c>
      <c r="E126" s="115"/>
      <c r="F126" s="94">
        <f>'Gemensamma i utveckling'!R30</f>
        <v>0</v>
      </c>
      <c r="G126" s="115"/>
      <c r="H126" s="115">
        <f>'Gemensamma i utveckling'!R31</f>
        <v>0</v>
      </c>
      <c r="I126" s="115"/>
      <c r="J126" s="116">
        <f>'Gemensamma i utveckling'!R32</f>
        <v>0</v>
      </c>
    </row>
    <row r="127" spans="3:10" s="90" customFormat="1" ht="17.25" hidden="1" customHeight="1" outlineLevel="1" x14ac:dyDescent="0.25">
      <c r="C127" s="107">
        <f>'Gemensamma i utveckling'!S1</f>
        <v>0</v>
      </c>
      <c r="D127" s="114">
        <f>'Gemensamma i utveckling'!S9</f>
        <v>0</v>
      </c>
      <c r="E127" s="115"/>
      <c r="F127" s="94">
        <f>'Gemensamma i utveckling'!S30</f>
        <v>0</v>
      </c>
      <c r="G127" s="115"/>
      <c r="H127" s="115">
        <f>'Gemensamma i utveckling'!S31</f>
        <v>0</v>
      </c>
      <c r="I127" s="115"/>
      <c r="J127" s="116">
        <f>'Gemensamma i utveckling'!S32</f>
        <v>0</v>
      </c>
    </row>
    <row r="128" spans="3:10" s="90" customFormat="1" ht="17.25" hidden="1" customHeight="1" outlineLevel="1" x14ac:dyDescent="0.25">
      <c r="C128" s="107">
        <f>'Gemensamma i utveckling'!T1</f>
        <v>0</v>
      </c>
      <c r="D128" s="114">
        <f>'Gemensamma i utveckling'!T9</f>
        <v>0</v>
      </c>
      <c r="E128" s="115"/>
      <c r="F128" s="94">
        <f>'Gemensamma i utveckling'!T30</f>
        <v>0</v>
      </c>
      <c r="G128" s="115"/>
      <c r="H128" s="115">
        <f>'Gemensamma i utveckling'!T31</f>
        <v>0</v>
      </c>
      <c r="I128" s="115"/>
      <c r="J128" s="116">
        <f>'Gemensamma i utveckling'!T32</f>
        <v>0</v>
      </c>
    </row>
    <row r="129" spans="3:10" s="90" customFormat="1" ht="17.25" hidden="1" customHeight="1" outlineLevel="1" x14ac:dyDescent="0.25">
      <c r="C129" s="107">
        <f>'Gemensamma i utveckling'!U1</f>
        <v>0</v>
      </c>
      <c r="D129" s="114">
        <f>'Gemensamma i utveckling'!U9</f>
        <v>0</v>
      </c>
      <c r="E129" s="115"/>
      <c r="F129" s="94">
        <f>'Gemensamma i utveckling'!U30</f>
        <v>0</v>
      </c>
      <c r="G129" s="115"/>
      <c r="H129" s="115">
        <f>'Gemensamma i utveckling'!U31</f>
        <v>0</v>
      </c>
      <c r="I129" s="115"/>
      <c r="J129" s="116">
        <f>'Gemensamma i utveckling'!U32</f>
        <v>0</v>
      </c>
    </row>
    <row r="130" spans="3:10" s="90" customFormat="1" ht="17.25" hidden="1" customHeight="1" outlineLevel="1" x14ac:dyDescent="0.25">
      <c r="C130" s="107">
        <f>'Gemensamma i utveckling'!V1</f>
        <v>0</v>
      </c>
      <c r="D130" s="114">
        <f>'Gemensamma i utveckling'!V9</f>
        <v>0</v>
      </c>
      <c r="E130" s="115"/>
      <c r="F130" s="94">
        <f>'Gemensamma i utveckling'!V30</f>
        <v>0</v>
      </c>
      <c r="G130" s="115"/>
      <c r="H130" s="115">
        <f>'Gemensamma i utveckling'!V31</f>
        <v>0</v>
      </c>
      <c r="I130" s="115"/>
      <c r="J130" s="116">
        <f>'Gemensamma i utveckling'!V32</f>
        <v>0</v>
      </c>
    </row>
    <row r="131" spans="3:10" ht="17.25" hidden="1" customHeight="1" outlineLevel="1" thickBot="1" x14ac:dyDescent="0.3">
      <c r="C131" s="117">
        <f>'Gemensamma i utveckling'!W1</f>
        <v>0</v>
      </c>
      <c r="D131" s="118">
        <f>'Gemensamma i utveckling'!W9</f>
        <v>0</v>
      </c>
      <c r="E131" s="119"/>
      <c r="F131" s="95">
        <f>'Gemensamma i utveckling'!W30</f>
        <v>0</v>
      </c>
      <c r="G131" s="119"/>
      <c r="H131" s="119">
        <f>'Gemensamma i utveckling'!W31</f>
        <v>0</v>
      </c>
      <c r="I131" s="119"/>
      <c r="J131" s="120">
        <f>'Gemensamma i utveckling'!W32</f>
        <v>0</v>
      </c>
    </row>
    <row r="132" spans="3:10" hidden="1" outlineLevel="1" x14ac:dyDescent="0.25">
      <c r="C132" s="66"/>
      <c r="D132" s="135"/>
      <c r="E132" s="66"/>
      <c r="F132" s="66"/>
      <c r="G132" s="66"/>
      <c r="H132" s="66"/>
      <c r="I132" s="66"/>
      <c r="J132" s="66"/>
    </row>
    <row r="133" spans="3:10" ht="15.75" collapsed="1" thickBot="1" x14ac:dyDescent="0.3">
      <c r="C133" s="66"/>
      <c r="D133" s="66"/>
      <c r="E133" s="66"/>
      <c r="F133" s="66"/>
      <c r="G133" s="66"/>
      <c r="H133" s="66"/>
      <c r="I133" s="66"/>
      <c r="J133" s="66"/>
    </row>
    <row r="134" spans="3:10" ht="21" x14ac:dyDescent="0.25">
      <c r="C134" s="127" t="s">
        <v>59</v>
      </c>
      <c r="D134" s="128">
        <f>SUM(D135:D163)</f>
        <v>1166183.4558377122</v>
      </c>
      <c r="E134" s="129"/>
      <c r="F134" s="129" t="s">
        <v>39</v>
      </c>
      <c r="G134" s="129"/>
      <c r="H134" s="129"/>
      <c r="I134" s="129"/>
      <c r="J134" s="139"/>
    </row>
    <row r="135" spans="3:10" hidden="1" outlineLevel="1" x14ac:dyDescent="0.25">
      <c r="C135" s="134" t="str">
        <f>'Valbara i utveckling'!F1</f>
        <v>Terminologitjänst NY!</v>
      </c>
      <c r="D135" s="135">
        <f>'Valbara i utveckling'!F9</f>
        <v>0</v>
      </c>
      <c r="E135" s="66"/>
      <c r="F135" s="115" t="str">
        <f>'Valbara i utveckling'!F30</f>
        <v>Kvartal förskott</v>
      </c>
      <c r="G135" s="115"/>
      <c r="H135" s="115" t="str">
        <f>'Valbara i utveckling'!F31</f>
        <v>Dec,Mar,Jun,Sep</v>
      </c>
      <c r="I135" s="115"/>
      <c r="J135" s="116">
        <f>'Valbara i utveckling'!F32</f>
        <v>0</v>
      </c>
    </row>
    <row r="136" spans="3:10" hidden="1" outlineLevel="1" x14ac:dyDescent="0.25">
      <c r="C136" s="134" t="str">
        <f>'Valbara i utveckling'!J1</f>
        <v xml:space="preserve"> Verksamhetsstöd 1177 på telefon</v>
      </c>
      <c r="D136" s="135">
        <f>'Valbara i utveckling'!J9</f>
        <v>1166183.4558377122</v>
      </c>
      <c r="E136" s="66"/>
      <c r="F136" s="66" t="str">
        <f>'Valbara i utveckling'!J30</f>
        <v>Kvartal förskott</v>
      </c>
      <c r="G136" s="66"/>
      <c r="H136" s="66" t="str">
        <f>'Valbara i utveckling'!J31</f>
        <v>Dec,Mar,Jun,Sep</v>
      </c>
      <c r="I136" s="66"/>
      <c r="J136" s="141">
        <f>'Valbara i utveckling'!J32</f>
        <v>0</v>
      </c>
    </row>
    <row r="137" spans="3:10" hidden="1" outlineLevel="1" x14ac:dyDescent="0.25">
      <c r="C137" s="134" t="str">
        <f>'Valbara i utveckling'!N1</f>
        <v>ViSam</v>
      </c>
      <c r="D137" s="135">
        <f>'Valbara i utveckling'!N9</f>
        <v>0</v>
      </c>
      <c r="E137" s="66"/>
      <c r="F137" s="66" t="str">
        <f>'Valbara i utveckling'!N30</f>
        <v>Väntar avsiktsförklaring</v>
      </c>
      <c r="G137" s="66"/>
      <c r="H137" s="66">
        <f>'Valbara i utveckling'!N31</f>
        <v>0</v>
      </c>
      <c r="I137" s="66"/>
      <c r="J137" s="141">
        <f>'Valbara i utveckling'!N32</f>
        <v>0</v>
      </c>
    </row>
    <row r="138" spans="3:10" hidden="1" outlineLevel="1" x14ac:dyDescent="0.25">
      <c r="C138" s="134" t="str">
        <f>'Valbara i utveckling'!R1</f>
        <v>1177 symtombedömning och hänvisning "Listning"</v>
      </c>
      <c r="D138" s="135">
        <f>'Valbara i utveckling'!R9</f>
        <v>0</v>
      </c>
      <c r="E138" s="66"/>
      <c r="F138" s="66" t="str">
        <f>'Valbara i utveckling'!R30</f>
        <v>Faktureras ej 2023</v>
      </c>
      <c r="G138" s="66"/>
      <c r="H138" s="66">
        <f>'Valbara i utveckling'!R31</f>
        <v>0</v>
      </c>
      <c r="I138" s="66"/>
      <c r="J138" s="141" t="str">
        <f>'Valbara i utveckling'!R32</f>
        <v>Väntar Avsiktsförkl</v>
      </c>
    </row>
    <row r="139" spans="3:10" hidden="1" outlineLevel="1" x14ac:dyDescent="0.25">
      <c r="C139" s="134">
        <f>'Valbara i utveckling'!V1</f>
        <v>0</v>
      </c>
      <c r="D139" s="135">
        <f>'Valbara i utveckling'!V9</f>
        <v>0</v>
      </c>
      <c r="E139" s="66"/>
      <c r="F139" s="94">
        <f>'Valbara i utveckling'!V30</f>
        <v>0</v>
      </c>
      <c r="G139" s="115"/>
      <c r="H139" s="94">
        <f>'Valbara i utveckling'!V31</f>
        <v>0</v>
      </c>
      <c r="I139" s="115"/>
      <c r="J139" s="126">
        <f>'Valbara i utveckling'!V32</f>
        <v>0</v>
      </c>
    </row>
    <row r="140" spans="3:10" hidden="1" outlineLevel="1" x14ac:dyDescent="0.25">
      <c r="C140" s="134">
        <f>'Valbara i utveckling'!Z1</f>
        <v>0</v>
      </c>
      <c r="D140" s="135">
        <f>'Valbara i utveckling'!Z9</f>
        <v>0</v>
      </c>
      <c r="E140" s="66"/>
      <c r="F140" s="66">
        <f>'Valbara i utveckling'!Z30</f>
        <v>0</v>
      </c>
      <c r="G140" s="66"/>
      <c r="H140" s="66">
        <f>'Valbara i utveckling'!Z31</f>
        <v>0</v>
      </c>
      <c r="I140" s="66"/>
      <c r="J140" s="141">
        <f>'Valbara i utveckling'!Z32</f>
        <v>0</v>
      </c>
    </row>
    <row r="141" spans="3:10" hidden="1" outlineLevel="1" x14ac:dyDescent="0.25">
      <c r="C141" s="134">
        <f>'Valbara i utveckling'!AD1</f>
        <v>0</v>
      </c>
      <c r="D141" s="135">
        <f>'Valbara i utveckling'!AD9</f>
        <v>0</v>
      </c>
      <c r="E141" s="66"/>
      <c r="F141" s="66">
        <f>'Valbara i utveckling'!AD30</f>
        <v>0</v>
      </c>
      <c r="G141" s="66"/>
      <c r="H141" s="66">
        <f>'Valbara i utveckling'!AD31</f>
        <v>0</v>
      </c>
      <c r="I141" s="66"/>
      <c r="J141" s="141">
        <f>'Valbara i utveckling'!AD32</f>
        <v>0</v>
      </c>
    </row>
    <row r="142" spans="3:10" hidden="1" outlineLevel="1" x14ac:dyDescent="0.25">
      <c r="C142" s="134">
        <f>'Valbara i utveckling'!AH1</f>
        <v>0</v>
      </c>
      <c r="D142" s="135">
        <f>'Valbara i utveckling'!AH9</f>
        <v>0</v>
      </c>
      <c r="E142" s="66"/>
      <c r="F142" s="66">
        <f>'Valbara i utveckling'!AH30</f>
        <v>0</v>
      </c>
      <c r="G142" s="66"/>
      <c r="H142" s="66">
        <f>'Valbara i utveckling'!AH31</f>
        <v>0</v>
      </c>
      <c r="I142" s="66"/>
      <c r="J142" s="141">
        <f>'Valbara i utveckling'!AH32</f>
        <v>0</v>
      </c>
    </row>
    <row r="143" spans="3:10" hidden="1" outlineLevel="1" x14ac:dyDescent="0.25">
      <c r="C143" s="134">
        <f>'Valbara i utveckling'!AL1</f>
        <v>0</v>
      </c>
      <c r="D143" s="135">
        <f>'Valbara i utveckling'!AL9</f>
        <v>0</v>
      </c>
      <c r="E143" s="66"/>
      <c r="F143" s="66">
        <f>'Valbara i utveckling'!AL30</f>
        <v>0</v>
      </c>
      <c r="G143" s="66"/>
      <c r="H143" s="66">
        <f>'Valbara i utveckling'!AL31</f>
        <v>0</v>
      </c>
      <c r="I143" s="66"/>
      <c r="J143" s="141">
        <f>'Valbara i utveckling'!AL32</f>
        <v>0</v>
      </c>
    </row>
    <row r="144" spans="3:10" hidden="1" outlineLevel="1" x14ac:dyDescent="0.25">
      <c r="C144" s="134">
        <f>'Valbara i utveckling'!AP1</f>
        <v>0</v>
      </c>
      <c r="D144" s="135">
        <f>'Valbara i utveckling'!AP9</f>
        <v>0</v>
      </c>
      <c r="E144" s="66"/>
      <c r="F144" s="66">
        <f>'Valbara i utveckling'!AP30</f>
        <v>0</v>
      </c>
      <c r="G144" s="66"/>
      <c r="H144" s="66">
        <f>'Valbara i utveckling'!AP31</f>
        <v>0</v>
      </c>
      <c r="I144" s="66"/>
      <c r="J144" s="141">
        <f>'Valbara i utveckling'!AP32</f>
        <v>0</v>
      </c>
    </row>
    <row r="145" spans="3:10" hidden="1" outlineLevel="1" x14ac:dyDescent="0.25">
      <c r="C145" s="134">
        <f>'Valbara i utveckling'!AT1</f>
        <v>0</v>
      </c>
      <c r="D145" s="135">
        <f>'Valbara i utveckling'!AT9</f>
        <v>0</v>
      </c>
      <c r="E145" s="66"/>
      <c r="F145" s="66">
        <f>'Valbara i utveckling'!AT30</f>
        <v>0</v>
      </c>
      <c r="G145" s="66"/>
      <c r="H145" s="66">
        <f>'Valbara i utveckling'!AT31</f>
        <v>0</v>
      </c>
      <c r="I145" s="66"/>
      <c r="J145" s="141">
        <f>'Valbara i utveckling'!AT32</f>
        <v>0</v>
      </c>
    </row>
    <row r="146" spans="3:10" hidden="1" outlineLevel="1" x14ac:dyDescent="0.25">
      <c r="C146" s="134">
        <f>'Valbara i utveckling'!AX1</f>
        <v>0</v>
      </c>
      <c r="D146" s="135">
        <f>'Valbara i utveckling'!AX9</f>
        <v>0</v>
      </c>
      <c r="E146" s="66"/>
      <c r="F146" s="66">
        <f>'Valbara i utveckling'!AX30</f>
        <v>0</v>
      </c>
      <c r="G146" s="66"/>
      <c r="H146" s="66">
        <f>'Valbara i utveckling'!AX31</f>
        <v>0</v>
      </c>
      <c r="I146" s="66"/>
      <c r="J146" s="141">
        <f>'Valbara i utveckling'!AX32</f>
        <v>0</v>
      </c>
    </row>
    <row r="147" spans="3:10" hidden="1" outlineLevel="1" x14ac:dyDescent="0.25">
      <c r="C147" s="134">
        <f>'Valbara i utveckling'!BB1</f>
        <v>0</v>
      </c>
      <c r="D147" s="135">
        <f>'Valbara i utveckling'!BB9</f>
        <v>0</v>
      </c>
      <c r="E147" s="66"/>
      <c r="F147" s="66">
        <f>'Valbara i utveckling'!BB30</f>
        <v>0</v>
      </c>
      <c r="G147" s="66"/>
      <c r="H147" s="66">
        <f>'Valbara i utveckling'!BB31</f>
        <v>0</v>
      </c>
      <c r="I147" s="66"/>
      <c r="J147" s="141">
        <f>'Valbara i utveckling'!BB32</f>
        <v>0</v>
      </c>
    </row>
    <row r="148" spans="3:10" hidden="1" outlineLevel="1" x14ac:dyDescent="0.25">
      <c r="C148" s="134">
        <f>'Valbara i utveckling'!BF1</f>
        <v>0</v>
      </c>
      <c r="D148" s="135">
        <f>'Valbara i utveckling'!BF9</f>
        <v>0</v>
      </c>
      <c r="E148" s="66"/>
      <c r="F148" s="66">
        <f>'Valbara i utveckling'!BF30</f>
        <v>0</v>
      </c>
      <c r="G148" s="66"/>
      <c r="H148" s="66">
        <f>'Valbara i utveckling'!BF31</f>
        <v>0</v>
      </c>
      <c r="I148" s="66"/>
      <c r="J148" s="141">
        <f>'Valbara i utveckling'!BF32</f>
        <v>0</v>
      </c>
    </row>
    <row r="149" spans="3:10" ht="15" hidden="1" customHeight="1" outlineLevel="1" x14ac:dyDescent="0.25">
      <c r="C149" s="107">
        <f>'Valbara i utveckling'!BJ1</f>
        <v>0</v>
      </c>
      <c r="D149" s="114">
        <f>'Valbara i utveckling'!BJ9</f>
        <v>0</v>
      </c>
      <c r="E149" s="115"/>
      <c r="F149" s="115">
        <f>'Valbara i utveckling'!BJ30</f>
        <v>0</v>
      </c>
      <c r="G149" s="115"/>
      <c r="H149" s="115">
        <f>'Valbara i utveckling'!BJ31</f>
        <v>0</v>
      </c>
      <c r="I149" s="115"/>
      <c r="J149" s="126">
        <f>'Valbara i utveckling'!BJ32</f>
        <v>0</v>
      </c>
    </row>
    <row r="150" spans="3:10" ht="15" hidden="1" customHeight="1" outlineLevel="1" x14ac:dyDescent="0.25">
      <c r="C150" s="107">
        <f>'Valbara i utveckling'!BN1</f>
        <v>0</v>
      </c>
      <c r="D150" s="114">
        <f>'Valbara i utveckling'!BN9</f>
        <v>0</v>
      </c>
      <c r="E150" s="115"/>
      <c r="F150" s="115">
        <f>'Valbara i utveckling'!BN30</f>
        <v>0</v>
      </c>
      <c r="G150" s="115"/>
      <c r="H150" s="115">
        <f>'Valbara i utveckling'!BN31</f>
        <v>0</v>
      </c>
      <c r="I150" s="115"/>
      <c r="J150" s="126">
        <f>'Valbara i utveckling'!BN32</f>
        <v>0</v>
      </c>
    </row>
    <row r="151" spans="3:10" ht="15" hidden="1" customHeight="1" outlineLevel="1" x14ac:dyDescent="0.25">
      <c r="C151" s="107">
        <f>'Valbara i utveckling'!BR1</f>
        <v>0</v>
      </c>
      <c r="D151" s="114">
        <f>'Valbara i utveckling'!BR9</f>
        <v>0</v>
      </c>
      <c r="E151" s="115"/>
      <c r="F151" s="115">
        <f>'Valbara i utveckling'!BR30</f>
        <v>0</v>
      </c>
      <c r="G151" s="115"/>
      <c r="H151" s="115">
        <f>'Valbara i utveckling'!BR31</f>
        <v>0</v>
      </c>
      <c r="I151" s="115"/>
      <c r="J151" s="116">
        <f>'Valbara i utveckling'!BR32</f>
        <v>0</v>
      </c>
    </row>
    <row r="152" spans="3:10" ht="15" hidden="1" customHeight="1" outlineLevel="1" x14ac:dyDescent="0.25">
      <c r="C152" s="107">
        <f>'Valbara i utveckling'!BV1</f>
        <v>0</v>
      </c>
      <c r="D152" s="114">
        <f>'Valbara i utveckling'!BV9</f>
        <v>0</v>
      </c>
      <c r="E152" s="115"/>
      <c r="F152" s="115">
        <f>'Valbara i utveckling'!BV30</f>
        <v>0</v>
      </c>
      <c r="G152" s="115"/>
      <c r="H152" s="115">
        <f>'Valbara i utveckling'!BV31</f>
        <v>0</v>
      </c>
      <c r="I152" s="115"/>
      <c r="J152" s="116">
        <f>'Valbara i utveckling'!BV32</f>
        <v>0</v>
      </c>
    </row>
    <row r="153" spans="3:10" ht="15" hidden="1" customHeight="1" outlineLevel="1" x14ac:dyDescent="0.25">
      <c r="C153" s="107">
        <f>'Valbara i utveckling'!BZ1</f>
        <v>0</v>
      </c>
      <c r="D153" s="114">
        <f>'Valbara i utveckling'!BZ9</f>
        <v>0</v>
      </c>
      <c r="E153" s="115"/>
      <c r="F153" s="115">
        <f>'Valbara i utveckling'!BZ30</f>
        <v>0</v>
      </c>
      <c r="G153" s="115"/>
      <c r="H153" s="115">
        <f>'Valbara i utveckling'!BZ31</f>
        <v>0</v>
      </c>
      <c r="I153" s="115"/>
      <c r="J153" s="116">
        <f>'Valbara i utveckling'!BZ32</f>
        <v>0</v>
      </c>
    </row>
    <row r="154" spans="3:10" ht="15" hidden="1" customHeight="1" outlineLevel="1" x14ac:dyDescent="0.25">
      <c r="C154" s="222">
        <f>'Valbara i utveckling'!CD1</f>
        <v>0</v>
      </c>
      <c r="D154" s="114">
        <f>'Valbara i utveckling'!CD9</f>
        <v>0</v>
      </c>
      <c r="E154" s="90"/>
      <c r="F154" s="90">
        <f>'Valbara i utveckling'!CD30</f>
        <v>0</v>
      </c>
      <c r="G154" s="90"/>
      <c r="H154" s="90">
        <f>'Valbara i utveckling'!CD31</f>
        <v>0</v>
      </c>
      <c r="I154" s="90"/>
      <c r="J154" s="223">
        <f>'Valbara i utveckling'!CD32</f>
        <v>0</v>
      </c>
    </row>
    <row r="155" spans="3:10" ht="15" hidden="1" customHeight="1" outlineLevel="1" x14ac:dyDescent="0.25">
      <c r="C155" s="222">
        <f>'Valbara i utveckling'!CH1</f>
        <v>0</v>
      </c>
      <c r="D155" s="114">
        <f>'Valbara i utveckling'!CH9</f>
        <v>0</v>
      </c>
      <c r="E155" s="90"/>
      <c r="F155" s="90">
        <f>'Valbara i utveckling'!CH30</f>
        <v>0</v>
      </c>
      <c r="G155" s="90"/>
      <c r="H155" s="90">
        <f>'Valbara i utveckling'!CH31</f>
        <v>0</v>
      </c>
      <c r="I155" s="90"/>
      <c r="J155" s="223">
        <f>'Valbara i utveckling'!CH32</f>
        <v>0</v>
      </c>
    </row>
    <row r="156" spans="3:10" ht="15" hidden="1" customHeight="1" outlineLevel="1" x14ac:dyDescent="0.25">
      <c r="C156" s="222">
        <f>'Valbara i utveckling'!CL1</f>
        <v>0</v>
      </c>
      <c r="D156" s="114">
        <f>'Valbara i utveckling'!CL9</f>
        <v>0</v>
      </c>
      <c r="E156" s="90"/>
      <c r="F156" s="90">
        <f>'Valbara i utveckling'!CL30</f>
        <v>0</v>
      </c>
      <c r="G156" s="90"/>
      <c r="H156" s="90">
        <f>'Valbara i utveckling'!CL31</f>
        <v>0</v>
      </c>
      <c r="I156" s="90"/>
      <c r="J156" s="223">
        <f>'Valbara i utveckling'!CL32</f>
        <v>0</v>
      </c>
    </row>
    <row r="157" spans="3:10" ht="15" hidden="1" customHeight="1" outlineLevel="1" x14ac:dyDescent="0.25">
      <c r="C157" s="222">
        <f>'Valbara i utveckling'!CP1</f>
        <v>0</v>
      </c>
      <c r="D157" s="114">
        <f>'Valbara i utveckling'!CP9</f>
        <v>0</v>
      </c>
      <c r="E157" s="90"/>
      <c r="F157" s="90">
        <f>'Valbara i utveckling'!CP30</f>
        <v>0</v>
      </c>
      <c r="G157" s="90"/>
      <c r="H157" s="90">
        <f>'Valbara i utveckling'!CP31</f>
        <v>0</v>
      </c>
      <c r="I157" s="90"/>
      <c r="J157" s="223">
        <f>'Valbara i utveckling'!CP32</f>
        <v>0</v>
      </c>
    </row>
    <row r="158" spans="3:10" ht="15" hidden="1" customHeight="1" outlineLevel="1" x14ac:dyDescent="0.25">
      <c r="C158" s="222">
        <f>'Valbara i utveckling'!CT1</f>
        <v>0</v>
      </c>
      <c r="D158" s="114">
        <f>'Valbara i utveckling'!CT9</f>
        <v>0</v>
      </c>
      <c r="E158" s="90"/>
      <c r="F158" s="90">
        <f>'Valbara i utveckling'!CT30</f>
        <v>0</v>
      </c>
      <c r="G158" s="90"/>
      <c r="H158" s="90">
        <f>'Valbara i utveckling'!CT31</f>
        <v>0</v>
      </c>
      <c r="I158" s="90"/>
      <c r="J158" s="223">
        <f>'Valbara i utveckling'!CT32</f>
        <v>0</v>
      </c>
    </row>
    <row r="159" spans="3:10" ht="15" hidden="1" customHeight="1" outlineLevel="1" x14ac:dyDescent="0.25">
      <c r="C159" s="222">
        <f>'Valbara i utveckling'!CX1</f>
        <v>0</v>
      </c>
      <c r="D159" s="114">
        <f>'Valbara i utveckling'!CX9</f>
        <v>0</v>
      </c>
      <c r="E159" s="90"/>
      <c r="F159" s="90">
        <f>'Valbara i utveckling'!CX30</f>
        <v>0</v>
      </c>
      <c r="G159" s="90"/>
      <c r="H159" s="90">
        <f>'Valbara i utveckling'!CX31</f>
        <v>0</v>
      </c>
      <c r="I159" s="90"/>
      <c r="J159" s="223">
        <f>'Valbara i utveckling'!CX32</f>
        <v>0</v>
      </c>
    </row>
    <row r="160" spans="3:10" ht="15" hidden="1" customHeight="1" outlineLevel="1" x14ac:dyDescent="0.25">
      <c r="C160" s="222">
        <f>'Valbara i utveckling'!DB1</f>
        <v>0</v>
      </c>
      <c r="D160" s="114">
        <f>'Valbara i utveckling'!DB9</f>
        <v>0</v>
      </c>
      <c r="E160" s="90"/>
      <c r="F160" s="90">
        <f>'Valbara i utveckling'!DB30</f>
        <v>0</v>
      </c>
      <c r="G160" s="90"/>
      <c r="H160" s="90">
        <f>'Valbara i utveckling'!DB31</f>
        <v>0</v>
      </c>
      <c r="I160" s="90"/>
      <c r="J160" s="223">
        <f>'Valbara i utveckling'!DB32</f>
        <v>0</v>
      </c>
    </row>
    <row r="161" spans="3:10" ht="15" hidden="1" customHeight="1" outlineLevel="1" x14ac:dyDescent="0.25">
      <c r="C161" s="222">
        <f>'Valbara i utveckling'!DF1</f>
        <v>0</v>
      </c>
      <c r="D161" s="114">
        <f>'Valbara i utveckling'!DF9</f>
        <v>0</v>
      </c>
      <c r="E161" s="90"/>
      <c r="F161" s="90">
        <f>'Valbara i utveckling'!DF30</f>
        <v>0</v>
      </c>
      <c r="G161" s="90"/>
      <c r="H161" s="90">
        <f>'Valbara i utveckling'!DF31</f>
        <v>0</v>
      </c>
      <c r="I161" s="90"/>
      <c r="J161" s="223">
        <f>'Valbara i utveckling'!DF32</f>
        <v>0</v>
      </c>
    </row>
    <row r="162" spans="3:10" ht="15" hidden="1" customHeight="1" outlineLevel="1" x14ac:dyDescent="0.25">
      <c r="C162" s="222">
        <f>'Valbara i utveckling'!DJ1</f>
        <v>0</v>
      </c>
      <c r="D162" s="114">
        <f>'Valbara i utveckling'!DJ9</f>
        <v>0</v>
      </c>
      <c r="E162" s="90"/>
      <c r="F162" s="90">
        <f>'Valbara i utveckling'!DJ30</f>
        <v>0</v>
      </c>
      <c r="G162" s="90"/>
      <c r="H162" s="90">
        <f>'Valbara i utveckling'!DJ31</f>
        <v>0</v>
      </c>
      <c r="I162" s="90"/>
      <c r="J162" s="223">
        <f>'Valbara i utveckling'!DJ32</f>
        <v>0</v>
      </c>
    </row>
    <row r="163" spans="3:10" ht="15" hidden="1" customHeight="1" outlineLevel="1" thickBot="1" x14ac:dyDescent="0.3">
      <c r="C163" s="224">
        <f>'Valbara i utveckling'!DN1</f>
        <v>0</v>
      </c>
      <c r="D163" s="118">
        <f>'Valbara i utveckling'!DN9</f>
        <v>0</v>
      </c>
      <c r="E163" s="225"/>
      <c r="F163" s="225">
        <f>'Valbara i utveckling'!DN30</f>
        <v>0</v>
      </c>
      <c r="G163" s="225"/>
      <c r="H163" s="225">
        <f>'Valbara i utveckling'!DN31</f>
        <v>0</v>
      </c>
      <c r="I163" s="225"/>
      <c r="J163" s="226">
        <f>'Valbara i utveckling'!DN32</f>
        <v>0</v>
      </c>
    </row>
    <row r="164" spans="3:10" hidden="1" outlineLevel="1" x14ac:dyDescent="0.25">
      <c r="C164" s="66"/>
      <c r="D164" s="66"/>
      <c r="E164" s="66"/>
      <c r="F164" s="66"/>
      <c r="G164" s="66"/>
      <c r="H164" s="66"/>
      <c r="I164" s="66"/>
      <c r="J164" s="66"/>
    </row>
    <row r="165" spans="3:10" collapsed="1" x14ac:dyDescent="0.25">
      <c r="C165" s="66"/>
      <c r="D165" s="66"/>
      <c r="E165" s="66"/>
      <c r="F165" s="66"/>
      <c r="G165" s="66"/>
      <c r="H165" s="66"/>
      <c r="I165" s="66"/>
      <c r="J165" s="66"/>
    </row>
  </sheetData>
  <mergeCells count="3">
    <mergeCell ref="C2:J2"/>
    <mergeCell ref="A3:A7"/>
    <mergeCell ref="C3:J3"/>
  </mergeCells>
  <conditionalFormatting sqref="D8:D55">
    <cfRule type="cellIs" dxfId="19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673E3-32B3-455A-B5AF-A1D76110F4B2}">
  <sheetPr>
    <tabColor rgb="FF92D050"/>
  </sheetPr>
  <dimension ref="A1:K165"/>
  <sheetViews>
    <sheetView showZeros="0" workbookViewId="0">
      <selection activeCell="A201" sqref="A201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28515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58" t="str">
        <f>'Gemensamma Tjänster'!B11</f>
        <v>Region Sörmland</v>
      </c>
    </row>
    <row r="2" spans="1:11" ht="92.25" customHeight="1" x14ac:dyDescent="0.4">
      <c r="C2" s="312" t="s">
        <v>60</v>
      </c>
      <c r="D2" s="313"/>
      <c r="E2" s="313"/>
      <c r="F2" s="313"/>
      <c r="G2" s="313"/>
      <c r="H2" s="313"/>
      <c r="I2" s="313"/>
      <c r="J2" s="314"/>
    </row>
    <row r="3" spans="1:11" ht="21.75" customHeight="1" thickBot="1" x14ac:dyDescent="0.3">
      <c r="A3" s="318" t="s">
        <v>41</v>
      </c>
      <c r="C3" s="315" t="s">
        <v>42</v>
      </c>
      <c r="D3" s="316"/>
      <c r="E3" s="316"/>
      <c r="F3" s="316"/>
      <c r="G3" s="316"/>
      <c r="H3" s="316"/>
      <c r="I3" s="316"/>
      <c r="J3" s="317"/>
    </row>
    <row r="4" spans="1:11" x14ac:dyDescent="0.25">
      <c r="A4" s="318"/>
    </row>
    <row r="5" spans="1:11" ht="15.75" x14ac:dyDescent="0.25">
      <c r="A5" s="318"/>
      <c r="D5" s="52" t="s">
        <v>190</v>
      </c>
      <c r="E5" s="56"/>
      <c r="F5" s="52"/>
      <c r="G5" s="52"/>
      <c r="H5" s="57"/>
      <c r="I5" s="52"/>
      <c r="J5" s="52"/>
      <c r="K5" s="7"/>
    </row>
    <row r="6" spans="1:11" ht="15.75" thickBot="1" x14ac:dyDescent="0.3">
      <c r="A6" s="318"/>
    </row>
    <row r="7" spans="1:11" ht="30" x14ac:dyDescent="0.25">
      <c r="A7" s="318"/>
      <c r="C7" s="108" t="s">
        <v>30</v>
      </c>
      <c r="D7" s="109">
        <f>SUM(D8:D55)</f>
        <v>20066241.784269083</v>
      </c>
      <c r="E7" s="110"/>
      <c r="F7" s="111" t="s">
        <v>36</v>
      </c>
      <c r="G7" s="111"/>
      <c r="H7" s="96" t="s">
        <v>37</v>
      </c>
      <c r="I7" s="112"/>
      <c r="J7" s="113" t="s">
        <v>46</v>
      </c>
      <c r="K7" s="53"/>
    </row>
    <row r="8" spans="1:11" ht="15" hidden="1" customHeight="1" outlineLevel="1" x14ac:dyDescent="0.25">
      <c r="C8" s="107" t="str">
        <f>'Gemensamma Tjänster'!E2</f>
        <v>Identifierings-tjänster SITHS</v>
      </c>
      <c r="D8" s="114">
        <f>'Gemensamma Tjänster'!E11</f>
        <v>1475623.7484998275</v>
      </c>
      <c r="E8" s="115"/>
      <c r="F8" s="94" t="str">
        <f>'Gemensamma Tjänster'!E31</f>
        <v>Kvartal förskott</v>
      </c>
      <c r="G8" s="115"/>
      <c r="H8" s="94" t="str">
        <f>'Gemensamma Tjänster'!E32</f>
        <v>Dec,Mar,Jun,Sep</v>
      </c>
      <c r="I8" s="115"/>
      <c r="J8" s="116" t="str">
        <f>'Gemensamma Tjänster'!E33</f>
        <v xml:space="preserve"> -</v>
      </c>
    </row>
    <row r="9" spans="1:11" ht="15" hidden="1" customHeight="1" outlineLevel="1" x14ac:dyDescent="0.25">
      <c r="C9" s="107" t="str">
        <f>'Gemensamma Tjänster'!F2</f>
        <v>Katalogtjänster HSA</v>
      </c>
      <c r="D9" s="114">
        <f>'Gemensamma Tjänster'!F11</f>
        <v>175829.57669738596</v>
      </c>
      <c r="E9" s="115"/>
      <c r="F9" s="94" t="str">
        <f>'Gemensamma Tjänster'!F31</f>
        <v>Kvartal förskott</v>
      </c>
      <c r="G9" s="115"/>
      <c r="H9" s="94" t="str">
        <f>'Gemensamma Tjänster'!F32</f>
        <v>Dec,Mar,Jun,Sep</v>
      </c>
      <c r="I9" s="115"/>
      <c r="J9" s="116" t="str">
        <f>'Gemensamma Tjänster'!F33</f>
        <v xml:space="preserve"> -</v>
      </c>
    </row>
    <row r="10" spans="1:11" ht="15" hidden="1" customHeight="1" outlineLevel="1" x14ac:dyDescent="0.25">
      <c r="C10" s="107" t="str">
        <f>'Gemensamma Tjänster'!G2</f>
        <v>Kommunikations-tjänster Sjunet</v>
      </c>
      <c r="D10" s="114">
        <f>'Gemensamma Tjänster'!G11</f>
        <v>34226.103969367112</v>
      </c>
      <c r="E10" s="115"/>
      <c r="F10" s="94" t="str">
        <f>'Gemensamma Tjänster'!G31</f>
        <v>Kvartal förskott</v>
      </c>
      <c r="G10" s="115"/>
      <c r="H10" s="94" t="str">
        <f>'Gemensamma Tjänster'!G32</f>
        <v>Dec,Mar,Jun,Sep</v>
      </c>
      <c r="I10" s="115"/>
      <c r="J10" s="116" t="str">
        <f>'Gemensamma Tjänster'!G33</f>
        <v xml:space="preserve"> -</v>
      </c>
    </row>
    <row r="11" spans="1:11" ht="15" hidden="1" customHeight="1" outlineLevel="1" x14ac:dyDescent="0.25">
      <c r="C11" s="107" t="str">
        <f>'Gemensamma Tjänster'!H2</f>
        <v>Säkerhetstjänster</v>
      </c>
      <c r="D11" s="114">
        <f>'Gemensamma Tjänster'!H11</f>
        <v>333402.46441407606</v>
      </c>
      <c r="E11" s="115"/>
      <c r="F11" s="94" t="str">
        <f>'Gemensamma Tjänster'!H31</f>
        <v>Kvartal förskott</v>
      </c>
      <c r="G11" s="115"/>
      <c r="H11" s="94" t="str">
        <f>'Gemensamma Tjänster'!H32</f>
        <v>Dec,Mar,Jun,Sep</v>
      </c>
      <c r="I11" s="115"/>
      <c r="J11" s="116" t="str">
        <f>'Gemensamma Tjänster'!H33</f>
        <v xml:space="preserve"> -</v>
      </c>
    </row>
    <row r="12" spans="1:11" ht="15" hidden="1" customHeight="1" outlineLevel="1" x14ac:dyDescent="0.25">
      <c r="C12" s="107" t="str">
        <f>'Gemensamma Tjänster'!I2</f>
        <v>1177 e-tjänster</v>
      </c>
      <c r="D12" s="114">
        <f>'Gemensamma Tjänster'!I11</f>
        <v>2398089.1889304719</v>
      </c>
      <c r="E12" s="115"/>
      <c r="F12" s="94" t="str">
        <f>'Gemensamma Tjänster'!I31</f>
        <v>Kvartal förskott</v>
      </c>
      <c r="G12" s="115"/>
      <c r="H12" s="94" t="str">
        <f>'Gemensamma Tjänster'!I32</f>
        <v>Dec,Mar,Jun,Sep</v>
      </c>
      <c r="I12" s="115"/>
      <c r="J12" s="116" t="str">
        <f>'Gemensamma Tjänster'!I33</f>
        <v xml:space="preserve"> -</v>
      </c>
    </row>
    <row r="13" spans="1:11" ht="15" hidden="1" customHeight="1" outlineLevel="1" x14ac:dyDescent="0.25">
      <c r="C13" s="107" t="str">
        <f>'Gemensamma Tjänster'!J2</f>
        <v xml:space="preserve">1177 på telefon </v>
      </c>
      <c r="D13" s="114">
        <f>'Gemensamma Tjänster'!J11</f>
        <v>1843941.727088528</v>
      </c>
      <c r="E13" s="115"/>
      <c r="F13" s="94" t="str">
        <f>'Gemensamma Tjänster'!J31</f>
        <v>Kvartal förskott</v>
      </c>
      <c r="G13" s="115"/>
      <c r="H13" s="94" t="str">
        <f>'Gemensamma Tjänster'!J32</f>
        <v>Dec,Mar,Jun,Sep</v>
      </c>
      <c r="I13" s="115"/>
      <c r="J13" s="116" t="str">
        <f>'Gemensamma Tjänster'!J33</f>
        <v xml:space="preserve"> -</v>
      </c>
    </row>
    <row r="14" spans="1:11" ht="15" hidden="1" customHeight="1" outlineLevel="1" x14ac:dyDescent="0.25">
      <c r="C14" s="107" t="str">
        <f>'Gemensamma Tjänster'!K2</f>
        <v>1177.se</v>
      </c>
      <c r="D14" s="114">
        <f>'Gemensamma Tjänster'!K11</f>
        <v>1898942.3660056184</v>
      </c>
      <c r="E14" s="115"/>
      <c r="F14" s="94" t="str">
        <f>'Gemensamma Tjänster'!K31</f>
        <v>Kvartal förskott</v>
      </c>
      <c r="G14" s="115"/>
      <c r="H14" s="94" t="str">
        <f>'Gemensamma Tjänster'!K32</f>
        <v>Dec,Mar,Jun,Sep</v>
      </c>
      <c r="I14" s="115"/>
      <c r="J14" s="116" t="str">
        <f>'Gemensamma Tjänster'!K33</f>
        <v xml:space="preserve"> -</v>
      </c>
    </row>
    <row r="15" spans="1:11" ht="15" hidden="1" customHeight="1" outlineLevel="1" x14ac:dyDescent="0.25">
      <c r="C15" s="107" t="str">
        <f>'Gemensamma Tjänster'!L2</f>
        <v>Eira 
(biblioteks- konsortium)</v>
      </c>
      <c r="D15" s="114">
        <f>'Gemensamma Tjänster'!L11</f>
        <v>118758.40144477377</v>
      </c>
      <c r="E15" s="115"/>
      <c r="F15" s="94" t="str">
        <f>'Gemensamma Tjänster'!L31</f>
        <v>Kvartal förskott. Licens separat</v>
      </c>
      <c r="G15" s="115"/>
      <c r="H15" s="94" t="str">
        <f>'Gemensamma Tjänster'!L32</f>
        <v>Dec,Mar,Jun,Sep</v>
      </c>
      <c r="I15" s="115"/>
      <c r="J15" s="116" t="str">
        <f>'Gemensamma Tjänster'!L33</f>
        <v xml:space="preserve"> -</v>
      </c>
    </row>
    <row r="16" spans="1:11" ht="15" hidden="1" customHeight="1" outlineLevel="1" x14ac:dyDescent="0.25">
      <c r="C16" s="107" t="str">
        <f>'Gemensamma Tjänster'!M2</f>
        <v>Elektronisk remiss</v>
      </c>
      <c r="D16" s="114">
        <f>'Gemensamma Tjänster'!M11</f>
        <v>124077.69690808086</v>
      </c>
      <c r="E16" s="115"/>
      <c r="F16" s="94" t="str">
        <f>'Gemensamma Tjänster'!M31</f>
        <v>Kvartal förskott</v>
      </c>
      <c r="G16" s="115"/>
      <c r="H16" s="94" t="str">
        <f>'Gemensamma Tjänster'!M32</f>
        <v>Dec,Mar,Jun,Sep</v>
      </c>
      <c r="I16" s="115"/>
      <c r="J16" s="116" t="str">
        <f>'Gemensamma Tjänster'!M33</f>
        <v xml:space="preserve"> -</v>
      </c>
    </row>
    <row r="17" spans="3:10" ht="15" hidden="1" customHeight="1" outlineLevel="1" x14ac:dyDescent="0.25">
      <c r="C17" s="107" t="str">
        <f>'Gemensamma Tjänster'!N2</f>
        <v>Födelseanmälan</v>
      </c>
      <c r="D17" s="114">
        <f>'Gemensamma Tjänster'!N11</f>
        <v>86572.859454178586</v>
      </c>
      <c r="E17" s="115"/>
      <c r="F17" s="94" t="str">
        <f>'Gemensamma Tjänster'!N31</f>
        <v>Kvartal förskott</v>
      </c>
      <c r="G17" s="115"/>
      <c r="H17" s="94" t="str">
        <f>'Gemensamma Tjänster'!N32</f>
        <v>Dec,Mar,Jun,Sep</v>
      </c>
      <c r="I17" s="115"/>
      <c r="J17" s="116" t="str">
        <f>'Gemensamma Tjänster'!N33</f>
        <v xml:space="preserve"> -</v>
      </c>
    </row>
    <row r="18" spans="3:10" ht="15" hidden="1" customHeight="1" outlineLevel="1" x14ac:dyDescent="0.25">
      <c r="C18" s="107" t="str">
        <f>'Gemensamma Tjänster'!O2</f>
        <v>Infektions-verktyget</v>
      </c>
      <c r="D18" s="114">
        <f>'Gemensamma Tjänster'!O11</f>
        <v>287873.72223008773</v>
      </c>
      <c r="E18" s="115"/>
      <c r="F18" s="94" t="str">
        <f>'Gemensamma Tjänster'!O31</f>
        <v>Kvartal förskott</v>
      </c>
      <c r="G18" s="115"/>
      <c r="H18" s="94" t="str">
        <f>'Gemensamma Tjänster'!O32</f>
        <v>Dec,Mar,Jun,Sep</v>
      </c>
      <c r="I18" s="115"/>
      <c r="J18" s="116" t="str">
        <f>'Gemensamma Tjänster'!O33</f>
        <v xml:space="preserve"> -</v>
      </c>
    </row>
    <row r="19" spans="3:10" ht="15" hidden="1" customHeight="1" outlineLevel="1" x14ac:dyDescent="0.25">
      <c r="C19" s="107" t="str">
        <f>'Gemensamma Tjänster'!P2</f>
        <v>1177 journal</v>
      </c>
      <c r="D19" s="114">
        <f>'Gemensamma Tjänster'!P11</f>
        <v>794465.71422777139</v>
      </c>
      <c r="E19" s="115"/>
      <c r="F19" s="94" t="str">
        <f>'Gemensamma Tjänster'!P31</f>
        <v>Kvartal förskott</v>
      </c>
      <c r="G19" s="115"/>
      <c r="H19" s="94" t="str">
        <f>'Gemensamma Tjänster'!P32</f>
        <v>Dec,Mar,Jun,Sep</v>
      </c>
      <c r="I19" s="115"/>
      <c r="J19" s="116" t="str">
        <f>'Gemensamma Tjänster'!P33</f>
        <v xml:space="preserve"> -</v>
      </c>
    </row>
    <row r="20" spans="3:10" ht="15" hidden="1" customHeight="1" outlineLevel="1" x14ac:dyDescent="0.25">
      <c r="C20" s="107" t="str">
        <f>'Gemensamma Tjänster'!Q2</f>
        <v>Intygstjänster Webcert</v>
      </c>
      <c r="D20" s="114">
        <f>'Gemensamma Tjänster'!Q11</f>
        <v>422458.5840390313</v>
      </c>
      <c r="E20" s="115"/>
      <c r="F20" s="94" t="str">
        <f>'Gemensamma Tjänster'!Q31</f>
        <v>Kvartal förskott</v>
      </c>
      <c r="G20" s="115"/>
      <c r="H20" s="94" t="str">
        <f>'Gemensamma Tjänster'!Q32</f>
        <v>Dec,Mar,Jun,Sep</v>
      </c>
      <c r="I20" s="115"/>
      <c r="J20" s="116" t="str">
        <f>'Gemensamma Tjänster'!Q33</f>
        <v xml:space="preserve"> -</v>
      </c>
    </row>
    <row r="21" spans="3:10" ht="15" hidden="1" customHeight="1" outlineLevel="1" x14ac:dyDescent="0.25">
      <c r="C21" s="107" t="str">
        <f>'Gemensamma Tjänster'!R2</f>
        <v>Nationell patientöversikt</v>
      </c>
      <c r="D21" s="114">
        <f>'Gemensamma Tjänster'!R11</f>
        <v>440800.58465047803</v>
      </c>
      <c r="E21" s="115"/>
      <c r="F21" s="94" t="str">
        <f>'Gemensamma Tjänster'!R31</f>
        <v>Kvartal förskott</v>
      </c>
      <c r="G21" s="115"/>
      <c r="H21" s="94" t="str">
        <f>'Gemensamma Tjänster'!R32</f>
        <v>Dec,Mar,Jun,Sep</v>
      </c>
      <c r="I21" s="115"/>
      <c r="J21" s="116" t="str">
        <f>'Gemensamma Tjänster'!R33</f>
        <v xml:space="preserve"> -</v>
      </c>
    </row>
    <row r="22" spans="3:10" ht="15" hidden="1" customHeight="1" outlineLevel="1" x14ac:dyDescent="0.25">
      <c r="C22" s="107" t="str">
        <f>'Gemensamma Tjänster'!S2</f>
        <v>Pascal</v>
      </c>
      <c r="D22" s="114">
        <f>'Gemensamma Tjänster'!S11</f>
        <v>97133.055909291841</v>
      </c>
      <c r="E22" s="115"/>
      <c r="F22" s="94" t="str">
        <f>'Gemensamma Tjänster'!S31</f>
        <v>Kvartal förskott</v>
      </c>
      <c r="G22" s="115"/>
      <c r="H22" s="94" t="str">
        <f>'Gemensamma Tjänster'!S32</f>
        <v>Dec,Mar,Jun,Sep</v>
      </c>
      <c r="I22" s="115"/>
      <c r="J22" s="116" t="str">
        <f>'Gemensamma Tjänster'!S33</f>
        <v xml:space="preserve"> -</v>
      </c>
    </row>
    <row r="23" spans="3:10" ht="15" hidden="1" customHeight="1" outlineLevel="1" x14ac:dyDescent="0.25">
      <c r="C23" s="107" t="str">
        <f>'Gemensamma Tjänster'!T2</f>
        <v>Rikshandboken i barnhälsovård</v>
      </c>
      <c r="D23" s="114">
        <f>'Gemensamma Tjänster'!T11</f>
        <v>286029.14643006795</v>
      </c>
      <c r="E23" s="115"/>
      <c r="F23" s="94" t="str">
        <f>'Gemensamma Tjänster'!T31</f>
        <v>Kvartal förskott</v>
      </c>
      <c r="G23" s="115"/>
      <c r="H23" s="94" t="str">
        <f>'Gemensamma Tjänster'!T32</f>
        <v>Dec,Mar,Jun,Sep</v>
      </c>
      <c r="I23" s="115"/>
      <c r="J23" s="116" t="str">
        <f>'Gemensamma Tjänster'!T33</f>
        <v xml:space="preserve"> -</v>
      </c>
    </row>
    <row r="24" spans="3:10" ht="15" hidden="1" customHeight="1" outlineLevel="1" x14ac:dyDescent="0.25">
      <c r="C24" s="107" t="str">
        <f>'Gemensamma Tjänster'!U2</f>
        <v>1177 högkostnadsskydd</v>
      </c>
      <c r="D24" s="114">
        <f>'Gemensamma Tjänster'!U11</f>
        <v>213943.12416529475</v>
      </c>
      <c r="E24" s="115"/>
      <c r="F24" s="94" t="str">
        <f>'Gemensamma Tjänster'!U31</f>
        <v>Kvartal förskott</v>
      </c>
      <c r="G24" s="115"/>
      <c r="H24" s="94" t="str">
        <f>'Gemensamma Tjänster'!U32</f>
        <v>Dec,Mar,Jun,Sep</v>
      </c>
      <c r="I24" s="115"/>
      <c r="J24" s="116" t="str">
        <f>'Gemensamma Tjänster'!U33</f>
        <v xml:space="preserve"> -</v>
      </c>
    </row>
    <row r="25" spans="3:10" ht="15" hidden="1" customHeight="1" outlineLevel="1" x14ac:dyDescent="0.25">
      <c r="C25" s="107" t="str">
        <f>'Gemensamma Tjänster'!V2</f>
        <v>NKK Nationellt kliniskt kunskapsstöd</v>
      </c>
      <c r="D25" s="114">
        <f>'Gemensamma Tjänster'!V11</f>
        <v>971169.15871041676</v>
      </c>
      <c r="E25" s="115"/>
      <c r="F25" s="94" t="str">
        <f>'Gemensamma Tjänster'!V31</f>
        <v>Kvartal förskott</v>
      </c>
      <c r="G25" s="115"/>
      <c r="H25" s="94" t="str">
        <f>'Gemensamma Tjänster'!V32</f>
        <v>Dec,Mar,Jun,Sep</v>
      </c>
      <c r="I25" s="115"/>
      <c r="J25" s="116">
        <f>'Gemensamma Tjänster'!V33</f>
        <v>0</v>
      </c>
    </row>
    <row r="26" spans="3:10" ht="15" hidden="1" customHeight="1" outlineLevel="1" x14ac:dyDescent="0.25">
      <c r="C26" s="107" t="str">
        <f>'Gemensamma Tjänster'!W2</f>
        <v>Svenska informationstjänster för läkemedel (Sil)</v>
      </c>
      <c r="D26" s="114">
        <f>'Gemensamma Tjänster'!W11</f>
        <v>1391739.3582741779</v>
      </c>
      <c r="E26" s="115"/>
      <c r="F26" s="94" t="str">
        <f>'Gemensamma Tjänster'!W31</f>
        <v>Kvartal förskott</v>
      </c>
      <c r="G26" s="115"/>
      <c r="H26" s="94" t="str">
        <f>'Gemensamma Tjänster'!W32</f>
        <v>Dec,Mar,Jun,Sep</v>
      </c>
      <c r="I26" s="115"/>
      <c r="J26" s="116" t="str">
        <f>'Gemensamma Tjänster'!W33</f>
        <v xml:space="preserve"> -</v>
      </c>
    </row>
    <row r="27" spans="3:10" ht="15" hidden="1" customHeight="1" outlineLevel="1" x14ac:dyDescent="0.25">
      <c r="C27" s="107" t="str">
        <f>'Gemensamma Tjänster'!X2</f>
        <v>UMO (Youmo)</v>
      </c>
      <c r="D27" s="114">
        <f>'Gemensamma Tjänster'!X11</f>
        <v>573485.53338540124</v>
      </c>
      <c r="E27" s="115"/>
      <c r="F27" s="94" t="str">
        <f>'Gemensamma Tjänster'!X31</f>
        <v>Kvartal förskott</v>
      </c>
      <c r="G27" s="115"/>
      <c r="H27" s="94" t="str">
        <f>'Gemensamma Tjänster'!X32</f>
        <v>Dec,Mar,Jun,Sep</v>
      </c>
      <c r="I27" s="115"/>
      <c r="J27" s="116" t="str">
        <f>'Gemensamma Tjänster'!X33</f>
        <v xml:space="preserve"> -</v>
      </c>
    </row>
    <row r="28" spans="3:10" ht="15" hidden="1" customHeight="1" outlineLevel="1" x14ac:dyDescent="0.25">
      <c r="C28" s="107" t="str">
        <f>'Gemensamma Tjänster'!Y2</f>
        <v>Vårdhandboken</v>
      </c>
      <c r="D28" s="114">
        <f>'Gemensamma Tjänster'!Y11</f>
        <v>303370.46467000397</v>
      </c>
      <c r="E28" s="115"/>
      <c r="F28" s="94" t="str">
        <f>'Gemensamma Tjänster'!Y31</f>
        <v>Kvartal förskott</v>
      </c>
      <c r="G28" s="115"/>
      <c r="H28" s="94" t="str">
        <f>'Gemensamma Tjänster'!Y32</f>
        <v>Dec,Mar,Jun,Sep</v>
      </c>
      <c r="I28" s="115"/>
      <c r="J28" s="116" t="str">
        <f>'Gemensamma Tjänster'!Y33</f>
        <v xml:space="preserve"> -</v>
      </c>
    </row>
    <row r="29" spans="3:10" ht="15" hidden="1" customHeight="1" outlineLevel="1" x14ac:dyDescent="0.25">
      <c r="C29" s="107" t="str">
        <f>'Gemensamma Tjänster'!Z2</f>
        <v>1177 rådgivningsstöd webb</v>
      </c>
      <c r="D29" s="114">
        <f>'Gemensamma Tjänster'!Z11</f>
        <v>245847.36834638697</v>
      </c>
      <c r="E29" s="115"/>
      <c r="F29" s="94" t="str">
        <f>'Gemensamma Tjänster'!Z31</f>
        <v>Kvartal förskott</v>
      </c>
      <c r="G29" s="115"/>
      <c r="H29" s="94" t="str">
        <f>'Gemensamma Tjänster'!Z32</f>
        <v>Dec,Mar,Jun,Sep</v>
      </c>
      <c r="I29" s="115"/>
      <c r="J29" s="116" t="str">
        <f>'Gemensamma Tjänster'!Z33</f>
        <v xml:space="preserve"> -</v>
      </c>
    </row>
    <row r="30" spans="3:10" ht="15" hidden="1" customHeight="1" outlineLevel="1" x14ac:dyDescent="0.25">
      <c r="C30" s="107" t="str">
        <f>'Gemensamma Tjänster'!AA2</f>
        <v>1177  stöd och behandlings-plattform</v>
      </c>
      <c r="D30" s="114">
        <f>'Gemensamma Tjänster'!AA11</f>
        <v>1073951.2280072691</v>
      </c>
      <c r="E30" s="115"/>
      <c r="F30" s="94" t="str">
        <f>'Gemensamma Tjänster'!AA31</f>
        <v>Kvartal förskott</v>
      </c>
      <c r="G30" s="115"/>
      <c r="H30" s="94" t="str">
        <f>'Gemensamma Tjänster'!AA32</f>
        <v>Dec,Mar,Jun,Sep</v>
      </c>
      <c r="I30" s="115"/>
      <c r="J30" s="116" t="str">
        <f>'Gemensamma Tjänster'!AA33</f>
        <v xml:space="preserve"> -</v>
      </c>
    </row>
    <row r="31" spans="3:10" ht="15" hidden="1" customHeight="1" outlineLevel="1" x14ac:dyDescent="0.25">
      <c r="C31" s="107" t="str">
        <f>'Gemensamma Tjänster'!AB2</f>
        <v>Utomläns- fakturering</v>
      </c>
      <c r="D31" s="114">
        <f>'Gemensamma Tjänster'!AB11</f>
        <v>108131.33911690982</v>
      </c>
      <c r="E31" s="115"/>
      <c r="F31" s="94" t="str">
        <f>'Gemensamma Tjänster'!AB31</f>
        <v>Kvartal förskott</v>
      </c>
      <c r="G31" s="115"/>
      <c r="H31" s="94" t="str">
        <f>'Gemensamma Tjänster'!AB32</f>
        <v>Dec,Mar,Jun,Sep</v>
      </c>
      <c r="I31" s="115"/>
      <c r="J31" s="116" t="str">
        <f>'Gemensamma Tjänster'!AB33</f>
        <v xml:space="preserve"> -</v>
      </c>
    </row>
    <row r="32" spans="3:10" ht="15" hidden="1" customHeight="1" outlineLevel="1" x14ac:dyDescent="0.25">
      <c r="C32" s="107" t="str">
        <f>'Gemensamma Tjänster'!AC2</f>
        <v>Gemensam infrastruktur</v>
      </c>
      <c r="D32" s="114">
        <f>'Gemensamma Tjänster'!AC11</f>
        <v>2391773.8225351544</v>
      </c>
      <c r="E32" s="115"/>
      <c r="F32" s="94" t="str">
        <f>'Gemensamma Tjänster'!AC31</f>
        <v>Kvartal förskott</v>
      </c>
      <c r="G32" s="115"/>
      <c r="H32" s="94" t="str">
        <f>'Gemensamma Tjänster'!AC32</f>
        <v>Dec,Mar,Jun,Sep</v>
      </c>
      <c r="I32" s="115"/>
      <c r="J32" s="116" t="str">
        <f>'Gemensamma Tjänster'!AC33</f>
        <v xml:space="preserve"> -</v>
      </c>
    </row>
    <row r="33" spans="3:10" ht="15" hidden="1" customHeight="1" outlineLevel="1" x14ac:dyDescent="0.25">
      <c r="C33" s="107" t="str">
        <f>'Gemensamma Tjänster'!AD2</f>
        <v>Gemensam arkitektur</v>
      </c>
      <c r="D33" s="114">
        <f>'Gemensamma Tjänster'!AD11</f>
        <v>692017.9742946726</v>
      </c>
      <c r="E33" s="115"/>
      <c r="F33" s="94" t="str">
        <f>'Gemensamma Tjänster'!AD31</f>
        <v>Kvartal förskott</v>
      </c>
      <c r="G33" s="115"/>
      <c r="H33" s="94" t="str">
        <f>'Gemensamma Tjänster'!AD32</f>
        <v>Dec,Mar,Jun,Sep</v>
      </c>
      <c r="I33" s="115"/>
      <c r="J33" s="116" t="str">
        <f>'Gemensamma Tjänster'!AD33</f>
        <v xml:space="preserve"> -</v>
      </c>
    </row>
    <row r="34" spans="3:10" ht="15" hidden="1" customHeight="1" outlineLevel="1" x14ac:dyDescent="0.25">
      <c r="C34" s="107" t="str">
        <f>'Gemensamma Tjänster'!AE2</f>
        <v>1177 listning</v>
      </c>
      <c r="D34" s="114">
        <f>'Gemensamma Tjänster'!AE11</f>
        <v>180351.09312718443</v>
      </c>
      <c r="E34" s="115"/>
      <c r="F34" s="94" t="str">
        <f>'Gemensamma Tjänster'!AE31</f>
        <v>Kvartal förskott</v>
      </c>
      <c r="G34" s="115"/>
      <c r="H34" s="94" t="str">
        <f>'Gemensamma Tjänster'!AE32</f>
        <v>Dec,Mar,Jun,Sep</v>
      </c>
      <c r="I34" s="115"/>
      <c r="J34" s="116" t="str">
        <f>'Gemensamma Tjänster'!AE33</f>
        <v xml:space="preserve"> -</v>
      </c>
    </row>
    <row r="35" spans="3:10" ht="15" hidden="1" customHeight="1" outlineLevel="1" x14ac:dyDescent="0.25">
      <c r="C35" s="107" t="str">
        <f>'Gemensamma Tjänster'!AF2</f>
        <v>IAM IDP Gemensam del</v>
      </c>
      <c r="D35" s="114">
        <f>'Gemensamma Tjänster'!AF11</f>
        <v>250945.31471369162</v>
      </c>
      <c r="E35" s="115"/>
      <c r="F35" s="94" t="str">
        <f>'Gemensamma Tjänster'!AF31</f>
        <v>Kvartal förskott</v>
      </c>
      <c r="G35" s="115"/>
      <c r="H35" s="94" t="str">
        <f>'Gemensamma Tjänster'!AF32</f>
        <v>Dec,Mar,Jun,Sep</v>
      </c>
      <c r="I35" s="115"/>
      <c r="J35" s="116">
        <f>'Gemensamma Tjänster'!AF33</f>
        <v>0</v>
      </c>
    </row>
    <row r="36" spans="3:10" ht="15" hidden="1" customHeight="1" outlineLevel="1" x14ac:dyDescent="0.25">
      <c r="C36" s="107" t="str">
        <f>'Gemensamma Tjänster'!AG2</f>
        <v>Överskjutande SMS &amp; Inloggnings-kostnader Prel</v>
      </c>
      <c r="D36" s="114">
        <f>'Gemensamma Tjänster'!AG11</f>
        <v>399980</v>
      </c>
      <c r="E36" s="115"/>
      <c r="F36" s="94" t="str">
        <f>'Gemensamma Tjänster'!AG31</f>
        <v>Överskjutande utöver 18,2 mkr</v>
      </c>
      <c r="G36" s="115"/>
      <c r="H36" s="94" t="str">
        <f>'Gemensamma Tjänster'!AG32</f>
        <v>Efter årsslut 2024</v>
      </c>
      <c r="I36" s="115"/>
      <c r="J36" s="116">
        <f>'Gemensamma Tjänster'!AG33</f>
        <v>0</v>
      </c>
    </row>
    <row r="37" spans="3:10" ht="15" hidden="1" customHeight="1" outlineLevel="1" x14ac:dyDescent="0.25">
      <c r="C37" s="107" t="str">
        <f>'Gemensamma Tjänster'!AH2</f>
        <v>1177 tidbokning
NY i förv.</v>
      </c>
      <c r="D37" s="114">
        <f>'Gemensamma Tjänster'!AH11</f>
        <v>451311.06402348139</v>
      </c>
      <c r="E37" s="115"/>
      <c r="F37" s="94" t="str">
        <f>'Gemensamma Tjänster'!AH31</f>
        <v>Kvartal förskott</v>
      </c>
      <c r="G37" s="115"/>
      <c r="H37" s="94" t="str">
        <f>'Gemensamma Tjänster'!AH32</f>
        <v>Dec,Mar,Jun,Sep</v>
      </c>
      <c r="I37" s="115"/>
      <c r="J37" s="116">
        <f>'Gemensamma Tjänster'!AH33</f>
        <v>0</v>
      </c>
    </row>
    <row r="38" spans="3:10" ht="15" hidden="1" customHeight="1" outlineLevel="1" x14ac:dyDescent="0.25">
      <c r="C38" s="107">
        <f>'Gemensamma Tjänster'!AI2</f>
        <v>0</v>
      </c>
      <c r="D38" s="114">
        <f>'Gemensamma Tjänster'!AI11</f>
        <v>0</v>
      </c>
      <c r="E38" s="115"/>
      <c r="F38" s="94">
        <f>'Gemensamma Tjänster'!AI31</f>
        <v>0</v>
      </c>
      <c r="G38" s="115"/>
      <c r="H38" s="94">
        <f>'Gemensamma Tjänster'!AI32</f>
        <v>0</v>
      </c>
      <c r="I38" s="115"/>
      <c r="J38" s="116">
        <f>'Gemensamma Tjänster'!AI33</f>
        <v>0</v>
      </c>
    </row>
    <row r="39" spans="3:10" ht="15" hidden="1" customHeight="1" outlineLevel="1" x14ac:dyDescent="0.25">
      <c r="C39" s="107">
        <f>'Gemensamma Tjänster'!AJ2</f>
        <v>0</v>
      </c>
      <c r="D39" s="114">
        <f>'Gemensamma Tjänster'!AJ11</f>
        <v>0</v>
      </c>
      <c r="E39" s="115"/>
      <c r="F39" s="94">
        <f>'Gemensamma Tjänster'!AJ31</f>
        <v>0</v>
      </c>
      <c r="G39" s="115"/>
      <c r="H39" s="94">
        <f>'Gemensamma Tjänster'!AJ32</f>
        <v>0</v>
      </c>
      <c r="I39" s="115"/>
      <c r="J39" s="116">
        <f>'Gemensamma Tjänster'!AJ33</f>
        <v>0</v>
      </c>
    </row>
    <row r="40" spans="3:10" ht="15" hidden="1" customHeight="1" outlineLevel="1" x14ac:dyDescent="0.25">
      <c r="C40" s="107">
        <f>'Gemensamma Tjänster'!AK2</f>
        <v>0</v>
      </c>
      <c r="D40" s="114">
        <f>'Gemensamma Tjänster'!AK11</f>
        <v>0</v>
      </c>
      <c r="E40" s="115"/>
      <c r="F40" s="94">
        <f>'Gemensamma Tjänster'!AK31</f>
        <v>0</v>
      </c>
      <c r="G40" s="115"/>
      <c r="H40" s="94">
        <f>'Gemensamma Tjänster'!AK32</f>
        <v>0</v>
      </c>
      <c r="I40" s="115"/>
      <c r="J40" s="116">
        <f>'Gemensamma Tjänster'!AK33</f>
        <v>0</v>
      </c>
    </row>
    <row r="41" spans="3:10" ht="15" hidden="1" customHeight="1" outlineLevel="1" x14ac:dyDescent="0.25">
      <c r="C41" s="107">
        <f>'Gemensamma Tjänster'!AL2</f>
        <v>0</v>
      </c>
      <c r="D41" s="114">
        <f>'Gemensamma Tjänster'!AL11</f>
        <v>0</v>
      </c>
      <c r="E41" s="115"/>
      <c r="F41" s="94">
        <f>'Gemensamma Tjänster'!AL31</f>
        <v>0</v>
      </c>
      <c r="G41" s="115"/>
      <c r="H41" s="94">
        <f>'Gemensamma Tjänster'!AL32</f>
        <v>0</v>
      </c>
      <c r="I41" s="115"/>
      <c r="J41" s="116">
        <f>'Gemensamma Tjänster'!AL33</f>
        <v>0</v>
      </c>
    </row>
    <row r="42" spans="3:10" ht="15" hidden="1" customHeight="1" outlineLevel="1" x14ac:dyDescent="0.25">
      <c r="C42" s="107">
        <f>'Gemensamma Tjänster'!AM2</f>
        <v>0</v>
      </c>
      <c r="D42" s="114">
        <f>'Gemensamma Tjänster'!AM11</f>
        <v>0</v>
      </c>
      <c r="E42" s="115"/>
      <c r="F42" s="94">
        <f>'Gemensamma Tjänster'!AM31</f>
        <v>0</v>
      </c>
      <c r="G42" s="115"/>
      <c r="H42" s="94">
        <f>'Gemensamma Tjänster'!AM32</f>
        <v>0</v>
      </c>
      <c r="I42" s="115"/>
      <c r="J42" s="116">
        <f>'Gemensamma Tjänster'!AM33</f>
        <v>0</v>
      </c>
    </row>
    <row r="43" spans="3:10" ht="15" hidden="1" customHeight="1" outlineLevel="1" x14ac:dyDescent="0.25">
      <c r="C43" s="107">
        <f>'Gemensamma Tjänster'!AN2</f>
        <v>0</v>
      </c>
      <c r="D43" s="114">
        <f>'Gemensamma Tjänster'!AN11</f>
        <v>0</v>
      </c>
      <c r="E43" s="115"/>
      <c r="F43" s="94">
        <f>'Gemensamma Tjänster'!AN31</f>
        <v>0</v>
      </c>
      <c r="G43" s="115"/>
      <c r="H43" s="94">
        <f>'Gemensamma Tjänster'!AN32</f>
        <v>0</v>
      </c>
      <c r="I43" s="115"/>
      <c r="J43" s="116">
        <f>'Gemensamma Tjänster'!AN33</f>
        <v>0</v>
      </c>
    </row>
    <row r="44" spans="3:10" ht="15" hidden="1" customHeight="1" outlineLevel="1" x14ac:dyDescent="0.25">
      <c r="C44" s="107">
        <f>'Gemensamma Tjänster'!AO2</f>
        <v>0</v>
      </c>
      <c r="D44" s="114">
        <f>'Gemensamma Tjänster'!AO11</f>
        <v>0</v>
      </c>
      <c r="E44" s="115"/>
      <c r="F44" s="94">
        <f>'Gemensamma Tjänster'!AO31</f>
        <v>0</v>
      </c>
      <c r="G44" s="115"/>
      <c r="H44" s="94">
        <f>'Gemensamma Tjänster'!AO32</f>
        <v>0</v>
      </c>
      <c r="I44" s="115"/>
      <c r="J44" s="116">
        <f>'Gemensamma Tjänster'!AO33</f>
        <v>0</v>
      </c>
    </row>
    <row r="45" spans="3:10" ht="15" hidden="1" customHeight="1" outlineLevel="1" x14ac:dyDescent="0.25">
      <c r="C45" s="107">
        <f>'Gemensamma Tjänster'!AP2</f>
        <v>0</v>
      </c>
      <c r="D45" s="114">
        <f>'Gemensamma Tjänster'!AP11</f>
        <v>0</v>
      </c>
      <c r="E45" s="115"/>
      <c r="F45" s="94">
        <f>'Gemensamma Tjänster'!AP31</f>
        <v>0</v>
      </c>
      <c r="G45" s="115"/>
      <c r="H45" s="94">
        <f>'Gemensamma Tjänster'!AP32</f>
        <v>0</v>
      </c>
      <c r="I45" s="115"/>
      <c r="J45" s="116">
        <f>'Gemensamma Tjänster'!AP33</f>
        <v>0</v>
      </c>
    </row>
    <row r="46" spans="3:10" ht="15" hidden="1" customHeight="1" outlineLevel="1" x14ac:dyDescent="0.25">
      <c r="C46" s="107">
        <f>'Gemensamma Tjänster'!AQ2</f>
        <v>0</v>
      </c>
      <c r="D46" s="114">
        <f>'Gemensamma Tjänster'!AQ11</f>
        <v>0</v>
      </c>
      <c r="E46" s="115"/>
      <c r="F46" s="94">
        <f>'Gemensamma Tjänster'!AQ31</f>
        <v>0</v>
      </c>
      <c r="G46" s="115"/>
      <c r="H46" s="94">
        <f>'Gemensamma Tjänster'!AQ32</f>
        <v>0</v>
      </c>
      <c r="I46" s="115"/>
      <c r="J46" s="116">
        <f>'Gemensamma Tjänster'!AQ33</f>
        <v>0</v>
      </c>
    </row>
    <row r="47" spans="3:10" ht="15" hidden="1" customHeight="1" outlineLevel="1" x14ac:dyDescent="0.25">
      <c r="C47" s="107">
        <f>'Gemensamma Tjänster'!AR2</f>
        <v>0</v>
      </c>
      <c r="D47" s="114">
        <f>'Gemensamma Tjänster'!AR11</f>
        <v>0</v>
      </c>
      <c r="E47" s="115"/>
      <c r="F47" s="94">
        <f>'Gemensamma Tjänster'!AR31</f>
        <v>0</v>
      </c>
      <c r="G47" s="115"/>
      <c r="H47" s="94">
        <f>'Gemensamma Tjänster'!AR32</f>
        <v>0</v>
      </c>
      <c r="I47" s="115"/>
      <c r="J47" s="116">
        <f>'Gemensamma Tjänster'!AR33</f>
        <v>0</v>
      </c>
    </row>
    <row r="48" spans="3:10" ht="15" hidden="1" customHeight="1" outlineLevel="1" x14ac:dyDescent="0.25">
      <c r="C48" s="107">
        <f>'Gemensamma Tjänster'!AS2</f>
        <v>0</v>
      </c>
      <c r="D48" s="114">
        <f>'Gemensamma Tjänster'!AS11</f>
        <v>0</v>
      </c>
      <c r="E48" s="115"/>
      <c r="F48" s="94">
        <f>'Gemensamma Tjänster'!AS31</f>
        <v>0</v>
      </c>
      <c r="G48" s="115"/>
      <c r="H48" s="94">
        <f>'Gemensamma Tjänster'!AS32</f>
        <v>0</v>
      </c>
      <c r="I48" s="115"/>
      <c r="J48" s="116">
        <f>'Gemensamma Tjänster'!AS33</f>
        <v>0</v>
      </c>
    </row>
    <row r="49" spans="3:10" ht="15" hidden="1" customHeight="1" outlineLevel="1" x14ac:dyDescent="0.25">
      <c r="C49" s="107">
        <f>'Gemensamma Tjänster'!AT2</f>
        <v>0</v>
      </c>
      <c r="D49" s="114">
        <f>'Gemensamma Tjänster'!AT11</f>
        <v>0</v>
      </c>
      <c r="E49" s="115"/>
      <c r="F49" s="94">
        <f>'Gemensamma Tjänster'!AT31</f>
        <v>0</v>
      </c>
      <c r="G49" s="115"/>
      <c r="H49" s="94">
        <f>'Gemensamma Tjänster'!AT32</f>
        <v>0</v>
      </c>
      <c r="I49" s="115"/>
      <c r="J49" s="116">
        <f>'Gemensamma Tjänster'!AT33</f>
        <v>0</v>
      </c>
    </row>
    <row r="50" spans="3:10" ht="15" hidden="1" customHeight="1" outlineLevel="1" x14ac:dyDescent="0.25">
      <c r="C50" s="107">
        <f>'Gemensamma Tjänster'!AU2</f>
        <v>0</v>
      </c>
      <c r="D50" s="114">
        <f>'Gemensamma Tjänster'!AU11</f>
        <v>0</v>
      </c>
      <c r="E50" s="115"/>
      <c r="F50" s="94">
        <f>'Gemensamma Tjänster'!AU31</f>
        <v>0</v>
      </c>
      <c r="G50" s="115"/>
      <c r="H50" s="94">
        <f>'Gemensamma Tjänster'!AU32</f>
        <v>0</v>
      </c>
      <c r="I50" s="115"/>
      <c r="J50" s="116">
        <f>'Gemensamma Tjänster'!AU33</f>
        <v>0</v>
      </c>
    </row>
    <row r="51" spans="3:10" ht="15" hidden="1" customHeight="1" outlineLevel="1" x14ac:dyDescent="0.25">
      <c r="C51" s="107">
        <f>'Gemensamma Tjänster'!AV2</f>
        <v>0</v>
      </c>
      <c r="D51" s="114">
        <f>'Gemensamma Tjänster'!AV11</f>
        <v>0</v>
      </c>
      <c r="E51" s="115"/>
      <c r="F51" s="94">
        <f>'Gemensamma Tjänster'!AV31</f>
        <v>0</v>
      </c>
      <c r="G51" s="115"/>
      <c r="H51" s="94">
        <f>'Gemensamma Tjänster'!AV32</f>
        <v>0</v>
      </c>
      <c r="I51" s="115"/>
      <c r="J51" s="116">
        <f>'Gemensamma Tjänster'!AV33</f>
        <v>0</v>
      </c>
    </row>
    <row r="52" spans="3:10" ht="15" hidden="1" customHeight="1" outlineLevel="1" x14ac:dyDescent="0.25">
      <c r="C52" s="107">
        <f>'Gemensamma Tjänster'!AW2</f>
        <v>0</v>
      </c>
      <c r="D52" s="114">
        <f>'Gemensamma Tjänster'!AW11</f>
        <v>0</v>
      </c>
      <c r="E52" s="115"/>
      <c r="F52" s="94">
        <f>'Gemensamma Tjänster'!AW31</f>
        <v>0</v>
      </c>
      <c r="G52" s="115"/>
      <c r="H52" s="94">
        <f>'Gemensamma Tjänster'!AW32</f>
        <v>0</v>
      </c>
      <c r="I52" s="115"/>
      <c r="J52" s="116">
        <f>'Gemensamma Tjänster'!AW33</f>
        <v>0</v>
      </c>
    </row>
    <row r="53" spans="3:10" ht="15" hidden="1" customHeight="1" outlineLevel="1" x14ac:dyDescent="0.25">
      <c r="C53" s="107">
        <f>'Gemensamma Tjänster'!AX2</f>
        <v>0</v>
      </c>
      <c r="D53" s="114">
        <f>'Gemensamma Tjänster'!AX11</f>
        <v>0</v>
      </c>
      <c r="E53" s="115"/>
      <c r="F53" s="94">
        <f>'Gemensamma Tjänster'!AX31</f>
        <v>0</v>
      </c>
      <c r="G53" s="115"/>
      <c r="H53" s="94">
        <f>'Gemensamma Tjänster'!AX32</f>
        <v>0</v>
      </c>
      <c r="I53" s="115"/>
      <c r="J53" s="116">
        <f>'Gemensamma Tjänster'!AX33</f>
        <v>0</v>
      </c>
    </row>
    <row r="54" spans="3:10" ht="15" hidden="1" customHeight="1" outlineLevel="1" x14ac:dyDescent="0.25">
      <c r="C54" s="107">
        <f>'Gemensamma Tjänster'!AY2</f>
        <v>0</v>
      </c>
      <c r="D54" s="114">
        <f>'Gemensamma Tjänster'!AY11</f>
        <v>0</v>
      </c>
      <c r="E54" s="115"/>
      <c r="F54" s="94">
        <f>'Gemensamma Tjänster'!AY31</f>
        <v>0</v>
      </c>
      <c r="G54" s="115"/>
      <c r="H54" s="94">
        <f>'Gemensamma Tjänster'!AY32</f>
        <v>0</v>
      </c>
      <c r="I54" s="115"/>
      <c r="J54" s="116">
        <f>'Gemensamma Tjänster'!AY33</f>
        <v>0</v>
      </c>
    </row>
    <row r="55" spans="3:10" ht="15" hidden="1" customHeight="1" outlineLevel="1" thickBot="1" x14ac:dyDescent="0.3">
      <c r="C55" s="117">
        <f>'Gemensamma Tjänster'!AZ2</f>
        <v>0</v>
      </c>
      <c r="D55" s="118">
        <f>'Gemensamma Tjänster'!AZ11</f>
        <v>0</v>
      </c>
      <c r="E55" s="119"/>
      <c r="F55" s="95">
        <f>'Gemensamma Tjänster'!AZ31</f>
        <v>0</v>
      </c>
      <c r="G55" s="119"/>
      <c r="H55" s="95">
        <f>'Gemensamma Tjänster'!AZ32</f>
        <v>0</v>
      </c>
      <c r="I55" s="119"/>
      <c r="J55" s="120">
        <f>'Gemensamma Tjänster'!AZ33</f>
        <v>0</v>
      </c>
    </row>
    <row r="56" spans="3:10" hidden="1" outlineLevel="1" x14ac:dyDescent="0.25">
      <c r="C56" s="115"/>
      <c r="D56" s="114"/>
      <c r="E56" s="115"/>
      <c r="F56" s="115"/>
      <c r="G56" s="115"/>
      <c r="H56" s="115"/>
      <c r="I56" s="115"/>
      <c r="J56" s="115"/>
    </row>
    <row r="57" spans="3:10" ht="15.75" collapsed="1" thickBot="1" x14ac:dyDescent="0.3">
      <c r="C57" s="115"/>
      <c r="D57" s="121"/>
      <c r="E57" s="115"/>
      <c r="F57" s="115"/>
      <c r="G57" s="115"/>
      <c r="H57" s="115"/>
      <c r="I57" s="115"/>
      <c r="J57" s="115"/>
    </row>
    <row r="58" spans="3:10" ht="21" x14ac:dyDescent="0.25">
      <c r="C58" s="108" t="s">
        <v>31</v>
      </c>
      <c r="D58" s="109">
        <f>SUM(D59:D107)</f>
        <v>5480023.2175665069</v>
      </c>
      <c r="E58" s="110"/>
      <c r="F58" s="110" t="s">
        <v>39</v>
      </c>
      <c r="G58" s="110"/>
      <c r="H58" s="110"/>
      <c r="I58" s="110"/>
      <c r="J58" s="122"/>
    </row>
    <row r="59" spans="3:10" hidden="1" outlineLevel="1" x14ac:dyDescent="0.25">
      <c r="C59" s="107" t="str">
        <f>'Valbara Tjänster'!F1</f>
        <v>Händelseanalys (Nitha)</v>
      </c>
      <c r="D59" s="114">
        <f>'Valbara Tjänster'!F7</f>
        <v>166555.224732</v>
      </c>
      <c r="E59" s="115"/>
      <c r="F59" s="115" t="str">
        <f>'Valbara Tjänster'!F27</f>
        <v>Kvartal förskott</v>
      </c>
      <c r="G59" s="115"/>
      <c r="H59" s="115" t="str">
        <f>'Valbara Tjänster'!F28</f>
        <v>Dec,Mar,Jun,Sep</v>
      </c>
      <c r="I59" s="115"/>
      <c r="J59" s="116" t="str">
        <f>'Valbara Tjänster'!F29</f>
        <v>N/A</v>
      </c>
    </row>
    <row r="60" spans="3:10" ht="30" hidden="1" outlineLevel="1" x14ac:dyDescent="0.25">
      <c r="C60" s="107" t="str">
        <f>'Valbara Tjänster'!J1</f>
        <v>IAM IdP
(egna anslutningar)</v>
      </c>
      <c r="D60" s="114">
        <f>'Valbara Tjänster'!J7</f>
        <v>47222.915999999997</v>
      </c>
      <c r="E60" s="115"/>
      <c r="F60" s="115" t="str">
        <f>'Valbara Tjänster'!J27</f>
        <v>Kvartal förskott</v>
      </c>
      <c r="G60" s="115"/>
      <c r="H60" s="115" t="str">
        <f>'Valbara Tjänster'!J28</f>
        <v>Dec,Mar,Jun,Sep</v>
      </c>
      <c r="I60" s="115"/>
      <c r="J60" s="116" t="str">
        <f>'Valbara Tjänster'!J29</f>
        <v>N/A</v>
      </c>
    </row>
    <row r="61" spans="3:10" hidden="1" outlineLevel="1" x14ac:dyDescent="0.25">
      <c r="C61" s="107" t="str">
        <f>'Valbara Tjänster'!N1</f>
        <v>Säkerhets-tjänster Logg, spärr &amp; samtycke</v>
      </c>
      <c r="D61" s="114">
        <f>'Valbara Tjänster'!N7</f>
        <v>47222.915999999997</v>
      </c>
      <c r="E61" s="115"/>
      <c r="F61" s="115" t="str">
        <f>'Valbara Tjänster'!N27</f>
        <v>Kvartal förskott</v>
      </c>
      <c r="G61" s="115"/>
      <c r="H61" s="115" t="str">
        <f>'Valbara Tjänster'!N28</f>
        <v>Dec,Mar,Jun,Sep</v>
      </c>
      <c r="I61" s="115"/>
      <c r="J61" s="116" t="str">
        <f>'Valbara Tjänster'!N29</f>
        <v>N/A</v>
      </c>
    </row>
    <row r="62" spans="3:10" hidden="1" outlineLevel="1" x14ac:dyDescent="0.25">
      <c r="C62" s="107" t="str">
        <f>'Valbara Tjänster'!R1</f>
        <v>IAM Autentisering (egna anslutningar)</v>
      </c>
      <c r="D62" s="114">
        <f>'Valbara Tjänster'!R7</f>
        <v>47222.915999999997</v>
      </c>
      <c r="E62" s="115"/>
      <c r="F62" s="115" t="str">
        <f>'Valbara Tjänster'!R27</f>
        <v>Kvartal förskott</v>
      </c>
      <c r="G62" s="115"/>
      <c r="H62" s="115" t="str">
        <f>'Valbara Tjänster'!R28</f>
        <v>Dec,Mar,Jun,Sep</v>
      </c>
      <c r="I62" s="115"/>
      <c r="J62" s="116" t="str">
        <f>'Valbara Tjänster'!R29</f>
        <v>N/A</v>
      </c>
    </row>
    <row r="63" spans="3:10" hidden="1" outlineLevel="1" x14ac:dyDescent="0.25">
      <c r="C63" s="107" t="str">
        <f>'Valbara Tjänster'!V1</f>
        <v>Personuppgifts- tjänst</v>
      </c>
      <c r="D63" s="114">
        <f>'Valbara Tjänster'!V7</f>
        <v>47222.915999999997</v>
      </c>
      <c r="E63" s="115"/>
      <c r="F63" s="115" t="str">
        <f>'Valbara Tjänster'!V27</f>
        <v>Kvartal förskott</v>
      </c>
      <c r="G63" s="115"/>
      <c r="H63" s="115" t="str">
        <f>'Valbara Tjänster'!V28</f>
        <v>Dec,Mar,Jun,Sep</v>
      </c>
      <c r="I63" s="115"/>
      <c r="J63" s="116" t="str">
        <f>'Valbara Tjänster'!V29</f>
        <v>N/A</v>
      </c>
    </row>
    <row r="64" spans="3:10" ht="45" hidden="1" outlineLevel="1" x14ac:dyDescent="0.25">
      <c r="C64" s="107" t="str">
        <f>'Valbara Tjänster'!Z1</f>
        <v xml:space="preserve">1177 formulär- hantering </v>
      </c>
      <c r="D64" s="114">
        <f>'Valbara Tjänster'!Z7</f>
        <v>355272.16394280002</v>
      </c>
      <c r="E64" s="115"/>
      <c r="F64" s="115" t="str">
        <f>'Valbara Tjänster'!Z27</f>
        <v>Kvartal förskott</v>
      </c>
      <c r="G64" s="115"/>
      <c r="H64" s="115" t="str">
        <f>'Valbara Tjänster'!Z28</f>
        <v>Dec,Mar,Jun,Sep</v>
      </c>
      <c r="I64" s="115"/>
      <c r="J64" s="116" t="str">
        <f>'Valbara Tjänster'!Z29</f>
        <v>N/A</v>
      </c>
    </row>
    <row r="65" spans="3:10" hidden="1" outlineLevel="1" x14ac:dyDescent="0.25">
      <c r="C65" s="107" t="str">
        <f>'Valbara Tjänster'!AD1</f>
        <v xml:space="preserve">Ombudstjänsten </v>
      </c>
      <c r="D65" s="114">
        <f>'Valbara Tjänster'!AD7</f>
        <v>0</v>
      </c>
      <c r="E65" s="115"/>
      <c r="F65" s="115" t="str">
        <f>'Valbara Tjänster'!AD27</f>
        <v>Kvartal förskott</v>
      </c>
      <c r="G65" s="115"/>
      <c r="H65" s="115" t="str">
        <f>'Valbara Tjänster'!AD28</f>
        <v>Dec,Mar,Jun,Sep</v>
      </c>
      <c r="I65" s="115"/>
      <c r="J65" s="116" t="str">
        <f>'Valbara Tjänster'!AD29</f>
        <v>N/A</v>
      </c>
    </row>
    <row r="66" spans="3:10" ht="120" hidden="1" outlineLevel="1" x14ac:dyDescent="0.25">
      <c r="C66" s="107" t="str">
        <f>'Valbara Tjänster'!AH1</f>
        <v>Hjälpmedels-tjänsten abonnemang</v>
      </c>
      <c r="D66" s="114">
        <f>'Valbara Tjänster'!AH7</f>
        <v>52000</v>
      </c>
      <c r="E66" s="115"/>
      <c r="F66" s="11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115"/>
      <c r="H66" s="115" t="str">
        <f>'Valbara Tjänster'!AH28</f>
        <v>Dec, Mar, Jun, Sep</v>
      </c>
      <c r="I66" s="115"/>
      <c r="J66" s="116" t="str">
        <f>'Valbara Tjänster'!AH29</f>
        <v>Prognos</v>
      </c>
    </row>
    <row r="67" spans="3:10" ht="45" hidden="1" outlineLevel="1" x14ac:dyDescent="0.25">
      <c r="C67" s="107" t="str">
        <f>'Valbara Tjänster'!AL1</f>
        <v>E-klient</v>
      </c>
      <c r="D67" s="114">
        <f>'Valbara Tjänster'!AL7</f>
        <v>991972.8</v>
      </c>
      <c r="E67" s="115"/>
      <c r="F67" s="115" t="str">
        <f>'Valbara Tjänster'!AL27</f>
        <v>Halvårsvis i efterskott av förvaltning. Volymbaserade priser</v>
      </c>
      <c r="G67" s="115"/>
      <c r="H67" s="115" t="str">
        <f>'Valbara Tjänster'!AL28</f>
        <v>Jun, Dec</v>
      </c>
      <c r="I67" s="115"/>
      <c r="J67" s="116" t="str">
        <f>'Valbara Tjänster'!AL29</f>
        <v>Prognos 2023! Faktureras av förvaltningen</v>
      </c>
    </row>
    <row r="68" spans="3:10" ht="60" hidden="1" outlineLevel="1" x14ac:dyDescent="0.25">
      <c r="C68" s="107" t="str">
        <f>'Valbara Tjänster'!AP1</f>
        <v>Eira Licenser (innehåll)</v>
      </c>
      <c r="D68" s="114">
        <f>'Valbara Tjänster'!AP7</f>
        <v>1558666.5455220083</v>
      </c>
      <c r="E68" s="115"/>
      <c r="F68" s="115" t="str">
        <f>'Valbara Tjänster'!AP27</f>
        <v>Licenskostnaden fördelas solidariskt mellan landsting och regioner baserat på antal invånare.</v>
      </c>
      <c r="G68" s="115"/>
      <c r="H68" s="115" t="str">
        <f>'Valbara Tjänster'!AP28</f>
        <v>Årsvis engång i Dec</v>
      </c>
      <c r="I68" s="115"/>
      <c r="J68" s="116" t="str">
        <f>'Valbara Tjänster'!AP29</f>
        <v>Prognos</v>
      </c>
    </row>
    <row r="69" spans="3:10" ht="30" hidden="1" outlineLevel="1" x14ac:dyDescent="0.25">
      <c r="C69" s="107" t="str">
        <f>'Valbara Tjänster'!AT1</f>
        <v>Informations- utlämning till kvalitetsregister</v>
      </c>
      <c r="D69" s="114">
        <f>'Valbara Tjänster'!AT7</f>
        <v>0</v>
      </c>
      <c r="E69" s="115"/>
      <c r="F69" s="115" t="str">
        <f>'Valbara Tjänster'!AT27</f>
        <v>Faktureras separat av tjänstens förvaltning</v>
      </c>
      <c r="G69" s="115"/>
      <c r="H69" s="115" t="str">
        <f>'Valbara Tjänster'!AT28</f>
        <v xml:space="preserve"> </v>
      </c>
      <c r="I69" s="115"/>
      <c r="J69" s="123" t="str">
        <f>'Valbara Tjänster'!AT29</f>
        <v>Ingen ab.fakturering</v>
      </c>
    </row>
    <row r="70" spans="3:10" hidden="1" outlineLevel="1" x14ac:dyDescent="0.25">
      <c r="C70" s="107" t="str">
        <f>'Valbara Tjänster'!AX1</f>
        <v>Säker Digital Kommunikation SDK Utgår 2024!</v>
      </c>
      <c r="D70" s="114">
        <f>'Valbara Tjänster'!AX7</f>
        <v>0</v>
      </c>
      <c r="E70" s="115"/>
      <c r="F70" s="115" t="str">
        <f>'Valbara Tjänster'!AX27</f>
        <v>Ingen abonnemangsfakt 2023</v>
      </c>
      <c r="G70" s="115"/>
      <c r="H70" s="115">
        <f>'Valbara Tjänster'!AX28</f>
        <v>0</v>
      </c>
      <c r="I70" s="115"/>
      <c r="J70" s="116" t="str">
        <f>'Valbara Tjänster'!AX29</f>
        <v>Ingen fakturering 2024</v>
      </c>
    </row>
    <row r="71" spans="3:10" hidden="1" outlineLevel="1" x14ac:dyDescent="0.25">
      <c r="C71" s="107" t="str">
        <f>'Valbara Tjänster'!BB1</f>
        <v>Bild (i 1177 på telefon)</v>
      </c>
      <c r="D71" s="114">
        <f>'Valbara Tjänster'!BB7</f>
        <v>234614.15054895999</v>
      </c>
      <c r="E71" s="115"/>
      <c r="F71" s="115" t="str">
        <f>'Valbara Tjänster'!BB27</f>
        <v>Kvartal förskott</v>
      </c>
      <c r="G71" s="115"/>
      <c r="H71" s="115" t="str">
        <f>'Valbara Tjänster'!BB28</f>
        <v>Dec,Mar,Jun,Sep</v>
      </c>
      <c r="I71" s="115"/>
      <c r="J71" s="116">
        <f>'Valbara Tjänster'!BB29</f>
        <v>0</v>
      </c>
    </row>
    <row r="72" spans="3:10" hidden="1" outlineLevel="1" x14ac:dyDescent="0.25">
      <c r="C72" s="107" t="str">
        <f>'Valbara Tjänster'!BF1</f>
        <v>Video (i 1177 på telefon)</v>
      </c>
      <c r="D72" s="114">
        <f>'Valbara Tjänster'!BF7</f>
        <v>0</v>
      </c>
      <c r="E72" s="115"/>
      <c r="F72" s="115" t="str">
        <f>'Valbara Tjänster'!BF27</f>
        <v>Kvartal förskott</v>
      </c>
      <c r="G72" s="115"/>
      <c r="H72" s="115" t="str">
        <f>'Valbara Tjänster'!BF28</f>
        <v>Dec,Mar,Jun,Sep</v>
      </c>
      <c r="I72" s="115"/>
      <c r="J72" s="116">
        <f>'Valbara Tjänster'!BF29</f>
        <v>0</v>
      </c>
    </row>
    <row r="73" spans="3:10" hidden="1" outlineLevel="1" x14ac:dyDescent="0.25">
      <c r="C73" s="107" t="str">
        <f>'Valbara Tjänster'!BJ1</f>
        <v>Utbudstjänsten</v>
      </c>
      <c r="D73" s="114">
        <f>'Valbara Tjänster'!BJ7</f>
        <v>0</v>
      </c>
      <c r="E73" s="115"/>
      <c r="F73" s="115" t="str">
        <f>'Valbara Tjänster'!BJ27</f>
        <v>Kvartal förskott</v>
      </c>
      <c r="G73" s="115"/>
      <c r="H73" s="115" t="str">
        <f>'Valbara Tjänster'!BJ28</f>
        <v>Dec,Mar,Jun,Sep</v>
      </c>
      <c r="I73" s="115"/>
      <c r="J73" s="116" t="str">
        <f>'Valbara Tjänster'!BJ29</f>
        <v>Pausad</v>
      </c>
    </row>
    <row r="74" spans="3:10" hidden="1" outlineLevel="1" x14ac:dyDescent="0.25">
      <c r="C74" s="107" t="str">
        <f>'Valbara Tjänster'!BN1</f>
        <v>Statistiktjänst Organisations-statistik</v>
      </c>
      <c r="D74" s="114">
        <f>'Valbara Tjänster'!BN7</f>
        <v>0</v>
      </c>
      <c r="E74" s="115"/>
      <c r="F74" s="115" t="str">
        <f>'Valbara Tjänster'!BN27</f>
        <v>Kvartal förskott</v>
      </c>
      <c r="G74" s="115"/>
      <c r="H74" s="115" t="str">
        <f>'Valbara Tjänster'!BN28</f>
        <v>Dec,Mar,Jun,Sep</v>
      </c>
      <c r="I74" s="115"/>
      <c r="J74" s="116">
        <f>'Valbara Tjänster'!BN29</f>
        <v>0</v>
      </c>
    </row>
    <row r="75" spans="3:10" s="90" customFormat="1" ht="45" hidden="1" outlineLevel="1" x14ac:dyDescent="0.25">
      <c r="C75" s="107" t="str">
        <f>'Valbara Tjänster'!BR1</f>
        <v xml:space="preserve">1177 inkorg </v>
      </c>
      <c r="D75" s="114">
        <f>'Valbara Tjänster'!BR7</f>
        <v>26734.240000000002</v>
      </c>
      <c r="E75" s="115"/>
      <c r="F75" s="94" t="str">
        <f>'Valbara Tjänster'!BR27</f>
        <v xml:space="preserve">Volymsbaserad. Faktureras av förvaltning kvartalsvis efterskott </v>
      </c>
      <c r="G75" s="115"/>
      <c r="H75" s="94">
        <f>'Valbara Tjänster'!BR28</f>
        <v>0</v>
      </c>
      <c r="I75" s="115"/>
      <c r="J75" s="220">
        <f>'Valbara Tjänster'!BR29</f>
        <v>0</v>
      </c>
    </row>
    <row r="76" spans="3:10" s="90" customFormat="1" hidden="1" outlineLevel="1" x14ac:dyDescent="0.25">
      <c r="C76" s="107" t="str">
        <f>'Valbara Tjänster'!BV1</f>
        <v>Svevac 
Utgår 2024</v>
      </c>
      <c r="D76" s="114">
        <f>'Valbara Tjänster'!BV7</f>
        <v>0</v>
      </c>
      <c r="E76" s="115"/>
      <c r="F76" s="94" t="str">
        <f>'Valbara Tjänster'!BV27</f>
        <v>Prel. Engång förskott 2023</v>
      </c>
      <c r="G76" s="115"/>
      <c r="H76" s="94" t="str">
        <f>'Valbara Tjänster'!BV28</f>
        <v>Dec,Mars</v>
      </c>
      <c r="I76" s="115"/>
      <c r="J76" s="220" t="str">
        <f>'Valbara Tjänster'!BV29</f>
        <v>Avslutas halvår 2023</v>
      </c>
    </row>
    <row r="77" spans="3:10" s="90" customFormat="1" ht="30" hidden="1" outlineLevel="1" x14ac:dyDescent="0.25">
      <c r="C77" s="107" t="str">
        <f>'Valbara Tjänster'!BZ1</f>
        <v>Digitalt möte</v>
      </c>
      <c r="D77" s="114">
        <f>'Valbara Tjänster'!BZ7</f>
        <v>1133600</v>
      </c>
      <c r="E77" s="115"/>
      <c r="F77" s="94" t="str">
        <f>'Valbara Tjänster'!BZ27</f>
        <v>Volymbaserad. Faktureras av förvaltning</v>
      </c>
      <c r="G77" s="115"/>
      <c r="H77" s="94">
        <f>'Valbara Tjänster'!BZ28</f>
        <v>0</v>
      </c>
      <c r="I77" s="115"/>
      <c r="J77" s="220" t="str">
        <f>'Valbara Tjänster'!BZ29</f>
        <v>Prognos</v>
      </c>
    </row>
    <row r="78" spans="3:10" s="90" customFormat="1" hidden="1" outlineLevel="1" x14ac:dyDescent="0.25">
      <c r="C78" s="107" t="str">
        <f>'Valbara Tjänster'!CD1</f>
        <v>Video och distans Infrastruktur</v>
      </c>
      <c r="D78" s="114">
        <f>'Valbara Tjänster'!CD7</f>
        <v>107680.90736968241</v>
      </c>
      <c r="E78" s="115"/>
      <c r="F78" s="94" t="str">
        <f>'Valbara Tjänster'!CD27</f>
        <v>Kvartal förskott</v>
      </c>
      <c r="G78" s="115"/>
      <c r="H78" s="94" t="str">
        <f>'Valbara Tjänster'!CD28</f>
        <v>Dec,Mar,Jun,Sep</v>
      </c>
      <c r="I78" s="115"/>
      <c r="J78" s="220">
        <f>'Valbara Tjänster'!CD29</f>
        <v>0</v>
      </c>
    </row>
    <row r="79" spans="3:10" s="90" customFormat="1" hidden="1" outlineLevel="1" x14ac:dyDescent="0.25">
      <c r="C79" s="107" t="str">
        <f>'Valbara Tjänster'!CH1</f>
        <v>Video &amp; distans Flerpartsmöte</v>
      </c>
      <c r="D79" s="114">
        <f>'Valbara Tjänster'!CH7</f>
        <v>0</v>
      </c>
      <c r="E79" s="115"/>
      <c r="F79" s="94" t="str">
        <f>'Valbara Tjänster'!CH27</f>
        <v>Kvartal förskott</v>
      </c>
      <c r="G79" s="115"/>
      <c r="H79" s="94" t="str">
        <f>'Valbara Tjänster'!CH28</f>
        <v>Dec,Mar,Jun,Sep</v>
      </c>
      <c r="I79" s="115"/>
      <c r="J79" s="220">
        <f>'Valbara Tjänster'!CH29</f>
        <v>0</v>
      </c>
    </row>
    <row r="80" spans="3:10" s="90" customFormat="1" hidden="1" outlineLevel="1" x14ac:dyDescent="0.25">
      <c r="C80" s="107" t="str">
        <f>'Valbara Tjänster'!CL1</f>
        <v xml:space="preserve">1177 Egen provhantering </v>
      </c>
      <c r="D80" s="114">
        <f>'Valbara Tjänster'!CL7</f>
        <v>409265.27200000006</v>
      </c>
      <c r="E80" s="115"/>
      <c r="F80" s="94" t="str">
        <f>'Valbara Tjänster'!CL27</f>
        <v>Kvartal förskott</v>
      </c>
      <c r="G80" s="115"/>
      <c r="H80" s="94" t="str">
        <f>'Valbara Tjänster'!CL28</f>
        <v>Dec,Mar,Jun,Sep</v>
      </c>
      <c r="I80" s="115"/>
      <c r="J80" s="220">
        <f>'Valbara Tjänster'!CL29</f>
        <v>0</v>
      </c>
    </row>
    <row r="81" spans="3:10" s="90" customFormat="1" ht="30" hidden="1" outlineLevel="1" x14ac:dyDescent="0.25">
      <c r="C81" s="107" t="str">
        <f>'Valbara Tjänster'!CP1</f>
        <v>1177 Symtom- bedömning och hänvisning</v>
      </c>
      <c r="D81" s="114">
        <f>'Valbara Tjänster'!CP7</f>
        <v>0</v>
      </c>
      <c r="E81" s="115"/>
      <c r="F81" s="94" t="str">
        <f>'Valbara Tjänster'!CP27</f>
        <v>Kvartal förskott</v>
      </c>
      <c r="G81" s="115"/>
      <c r="H81" s="94" t="str">
        <f>'Valbara Tjänster'!CP28</f>
        <v>Dec,Mar,Jun,Sep</v>
      </c>
      <c r="I81" s="115"/>
      <c r="J81" s="220" t="str">
        <f>'Valbara Tjänster'!CP29</f>
        <v>Mars 2023 separat sedan kvartalsvis förskott</v>
      </c>
    </row>
    <row r="82" spans="3:10" s="90" customFormat="1" hidden="1" outlineLevel="1" x14ac:dyDescent="0.25">
      <c r="C82" s="107" t="str">
        <f>'Valbara Tjänster'!CT1</f>
        <v>Underskrifts-tjänst (NY 2023)</v>
      </c>
      <c r="D82" s="114">
        <f>'Valbara Tjänster'!CT7</f>
        <v>0</v>
      </c>
      <c r="E82" s="115"/>
      <c r="F82" s="94" t="str">
        <f>'Valbara Tjänster'!CT27</f>
        <v>Kvartal förskott</v>
      </c>
      <c r="G82" s="115"/>
      <c r="H82" s="94" t="str">
        <f>'Valbara Tjänster'!CT28</f>
        <v>Dec,Mar,Jun,Sep</v>
      </c>
      <c r="I82" s="115"/>
      <c r="J82" s="220">
        <f>'Valbara Tjänster'!CT29</f>
        <v>0</v>
      </c>
    </row>
    <row r="83" spans="3:10" s="90" customFormat="1" ht="30" hidden="1" outlineLevel="1" x14ac:dyDescent="0.25">
      <c r="C83" s="107" t="str">
        <f>'Valbara Tjänster'!CX1</f>
        <v>Terminologi-tjänst (ny i förvaltning 2024)</v>
      </c>
      <c r="D83" s="114">
        <f>'Valbara Tjänster'!CX7</f>
        <v>254770.24945105647</v>
      </c>
      <c r="E83" s="115"/>
      <c r="F83" s="94" t="str">
        <f>'Valbara Tjänster'!CX27</f>
        <v>Övergår från utveckling 2024</v>
      </c>
      <c r="G83" s="115"/>
      <c r="H83" s="94" t="str">
        <f>'Valbara Tjänster'!CX28</f>
        <v>Dec,Mar,Jun,Sep</v>
      </c>
      <c r="I83" s="115"/>
      <c r="J83" s="220" t="str">
        <f>'Valbara Tjänster'!CX29</f>
        <v>Faktureras 2023 mot utveckling</v>
      </c>
    </row>
    <row r="84" spans="3:10" s="90" customFormat="1" hidden="1" outlineLevel="1" x14ac:dyDescent="0.25">
      <c r="C84" s="107" t="str">
        <f>'Valbara Tjänster'!DB1</f>
        <v>Statistiktjänst export</v>
      </c>
      <c r="D84" s="114">
        <f>'Valbara Tjänster'!DB7</f>
        <v>0</v>
      </c>
      <c r="E84" s="115"/>
      <c r="F84" s="94" t="str">
        <f>'Valbara Tjänster'!DB27</f>
        <v>Kvartal förskott</v>
      </c>
      <c r="G84" s="115"/>
      <c r="H84" s="94" t="str">
        <f>'Valbara Tjänster'!DB28</f>
        <v>Dec,Mar,Jun,Sep</v>
      </c>
      <c r="I84" s="115"/>
      <c r="J84" s="220">
        <f>'Valbara Tjänster'!DB29</f>
        <v>0</v>
      </c>
    </row>
    <row r="85" spans="3:10" s="90" customFormat="1" hidden="1" outlineLevel="1" x14ac:dyDescent="0.25">
      <c r="C85" s="107" t="str">
        <f>'Valbara Tjänster'!DF1</f>
        <v>Beställning läkemedelsnära produkter</v>
      </c>
      <c r="D85" s="114">
        <f>'Valbara Tjänster'!DF7</f>
        <v>0</v>
      </c>
      <c r="E85" s="115"/>
      <c r="F85" s="94" t="str">
        <f>'Valbara Tjänster'!DF27</f>
        <v>Pris ej fastställt</v>
      </c>
      <c r="G85" s="115"/>
      <c r="H85" s="94">
        <f>'Valbara Tjänster'!DF28</f>
        <v>0</v>
      </c>
      <c r="I85" s="115"/>
      <c r="J85" s="220">
        <f>'Valbara Tjänster'!DF29</f>
        <v>0</v>
      </c>
    </row>
    <row r="86" spans="3:10" s="90" customFormat="1" ht="30" hidden="1" outlineLevel="1" x14ac:dyDescent="0.25">
      <c r="C86" s="107" t="str">
        <f>'Valbara Tjänster'!DJ1</f>
        <v>Net-Id</v>
      </c>
      <c r="D86" s="114">
        <f>'Valbara Tjänster'!DJ7</f>
        <v>0</v>
      </c>
      <c r="E86" s="115"/>
      <c r="F86" s="94" t="str">
        <f>'Valbara Tjänster'!DJ27</f>
        <v>Väntar på avsiktsförklaring</v>
      </c>
      <c r="G86" s="115"/>
      <c r="H86" s="94">
        <f>'Valbara Tjänster'!DJ28</f>
        <v>0</v>
      </c>
      <c r="I86" s="115"/>
      <c r="J86" s="220">
        <f>'Valbara Tjänster'!DJ29</f>
        <v>0</v>
      </c>
    </row>
    <row r="87" spans="3:10" s="90" customFormat="1" hidden="1" outlineLevel="1" x14ac:dyDescent="0.25">
      <c r="C87" s="107">
        <f>'Valbara Tjänster'!DN1</f>
        <v>0</v>
      </c>
      <c r="D87" s="114">
        <f>'Valbara Tjänster'!DN7</f>
        <v>0</v>
      </c>
      <c r="E87" s="115"/>
      <c r="F87" s="94">
        <f>'Valbara Tjänster'!DN27</f>
        <v>0</v>
      </c>
      <c r="G87" s="115"/>
      <c r="H87" s="94">
        <f>'Valbara Tjänster'!DN28</f>
        <v>0</v>
      </c>
      <c r="I87" s="115"/>
      <c r="J87" s="220">
        <f>'Valbara Tjänster'!DN29</f>
        <v>0</v>
      </c>
    </row>
    <row r="88" spans="3:10" s="90" customFormat="1" hidden="1" outlineLevel="1" x14ac:dyDescent="0.25">
      <c r="C88" s="107">
        <f>'Valbara Tjänster'!DR1</f>
        <v>0</v>
      </c>
      <c r="D88" s="114">
        <f>'Valbara Tjänster'!DR7</f>
        <v>0</v>
      </c>
      <c r="E88" s="115"/>
      <c r="F88" s="94">
        <f>'Valbara Tjänster'!DR27</f>
        <v>0</v>
      </c>
      <c r="G88" s="115"/>
      <c r="H88" s="94">
        <f>'Valbara Tjänster'!DR28</f>
        <v>0</v>
      </c>
      <c r="I88" s="115"/>
      <c r="J88" s="220">
        <f>'Valbara Tjänster'!DR29</f>
        <v>0</v>
      </c>
    </row>
    <row r="89" spans="3:10" s="90" customFormat="1" hidden="1" outlineLevel="1" x14ac:dyDescent="0.25">
      <c r="C89" s="107">
        <f>'Valbara Tjänster'!DV1</f>
        <v>0</v>
      </c>
      <c r="D89" s="114">
        <f>'Valbara Tjänster'!DV7</f>
        <v>0</v>
      </c>
      <c r="E89" s="115"/>
      <c r="F89" s="94">
        <f>'Valbara Tjänster'!DV27</f>
        <v>0</v>
      </c>
      <c r="G89" s="115"/>
      <c r="H89" s="94">
        <f>'Valbara Tjänster'!DV28</f>
        <v>0</v>
      </c>
      <c r="I89" s="115"/>
      <c r="J89" s="220">
        <f>'Valbara Tjänster'!DV29</f>
        <v>0</v>
      </c>
    </row>
    <row r="90" spans="3:10" s="90" customFormat="1" ht="15.75" hidden="1" customHeight="1" outlineLevel="1" x14ac:dyDescent="0.25">
      <c r="C90" s="107">
        <f>'Valbara Tjänster'!DZ1</f>
        <v>0</v>
      </c>
      <c r="D90" s="114">
        <f>'Valbara Tjänster'!DZ7</f>
        <v>0</v>
      </c>
      <c r="E90" s="115"/>
      <c r="F90" s="94">
        <f>'Valbara Tjänster'!DZ27</f>
        <v>0</v>
      </c>
      <c r="G90" s="115"/>
      <c r="H90" s="94">
        <f>'Valbara Tjänster'!DZ28</f>
        <v>0</v>
      </c>
      <c r="I90" s="115"/>
      <c r="J90" s="220">
        <f>'Valbara Tjänster'!DZ29</f>
        <v>0</v>
      </c>
    </row>
    <row r="91" spans="3:10" s="90" customFormat="1" ht="15.75" hidden="1" customHeight="1" outlineLevel="1" x14ac:dyDescent="0.25">
      <c r="C91" s="107">
        <f>'Valbara Tjänster'!ED1</f>
        <v>0</v>
      </c>
      <c r="D91" s="114">
        <f>'Valbara Tjänster'!ED7</f>
        <v>0</v>
      </c>
      <c r="E91" s="115"/>
      <c r="F91" s="94">
        <f>'Valbara Tjänster'!ED27</f>
        <v>0</v>
      </c>
      <c r="G91" s="115"/>
      <c r="H91" s="94">
        <f>'Valbara Tjänster'!ED28</f>
        <v>0</v>
      </c>
      <c r="I91" s="115"/>
      <c r="J91" s="220">
        <f>'Valbara Tjänster'!ED29</f>
        <v>0</v>
      </c>
    </row>
    <row r="92" spans="3:10" s="90" customFormat="1" ht="15.75" hidden="1" customHeight="1" outlineLevel="1" x14ac:dyDescent="0.25">
      <c r="C92" s="107">
        <f>'Valbara Tjänster'!EH1</f>
        <v>0</v>
      </c>
      <c r="D92" s="114">
        <f>'Valbara Tjänster'!EH7</f>
        <v>0</v>
      </c>
      <c r="E92" s="115"/>
      <c r="F92" s="94">
        <f>'Valbara Tjänster'!EH27</f>
        <v>0</v>
      </c>
      <c r="G92" s="115"/>
      <c r="H92" s="94">
        <f>'Valbara Tjänster'!EH28</f>
        <v>0</v>
      </c>
      <c r="I92" s="115"/>
      <c r="J92" s="220">
        <f>'Valbara Tjänster'!EH29</f>
        <v>0</v>
      </c>
    </row>
    <row r="93" spans="3:10" s="90" customFormat="1" ht="15.75" hidden="1" customHeight="1" outlineLevel="1" x14ac:dyDescent="0.25">
      <c r="C93" s="107">
        <f>'Valbara Tjänster'!EL1</f>
        <v>0</v>
      </c>
      <c r="D93" s="114">
        <f>'Valbara Tjänster'!EL7</f>
        <v>0</v>
      </c>
      <c r="E93" s="115"/>
      <c r="F93" s="94">
        <f>'Valbara Tjänster'!EL27</f>
        <v>0</v>
      </c>
      <c r="G93" s="115"/>
      <c r="H93" s="94">
        <f>'Valbara Tjänster'!EL28</f>
        <v>0</v>
      </c>
      <c r="I93" s="115"/>
      <c r="J93" s="220">
        <f>'Valbara Tjänster'!EL29</f>
        <v>0</v>
      </c>
    </row>
    <row r="94" spans="3:10" s="90" customFormat="1" ht="15.75" hidden="1" customHeight="1" outlineLevel="1" x14ac:dyDescent="0.25">
      <c r="C94" s="107">
        <f>'Valbara Tjänster'!EP1</f>
        <v>0</v>
      </c>
      <c r="D94" s="114">
        <f>'Valbara Tjänster'!EP7</f>
        <v>0</v>
      </c>
      <c r="E94" s="115"/>
      <c r="F94" s="94">
        <f>'Valbara Tjänster'!EP27</f>
        <v>0</v>
      </c>
      <c r="G94" s="115"/>
      <c r="H94" s="94">
        <f>'Valbara Tjänster'!EP28</f>
        <v>0</v>
      </c>
      <c r="I94" s="115"/>
      <c r="J94" s="220">
        <f>'Valbara Tjänster'!EP29</f>
        <v>0</v>
      </c>
    </row>
    <row r="95" spans="3:10" s="90" customFormat="1" ht="15.75" hidden="1" customHeight="1" outlineLevel="1" x14ac:dyDescent="0.25">
      <c r="C95" s="107">
        <f>'Valbara Tjänster'!ET1</f>
        <v>0</v>
      </c>
      <c r="D95" s="114">
        <f>'Valbara Tjänster'!ET7</f>
        <v>0</v>
      </c>
      <c r="E95" s="115"/>
      <c r="F95" s="94">
        <f>'Valbara Tjänster'!ET27</f>
        <v>0</v>
      </c>
      <c r="G95" s="115"/>
      <c r="H95" s="94">
        <f>'Valbara Tjänster'!ET28</f>
        <v>0</v>
      </c>
      <c r="I95" s="115"/>
      <c r="J95" s="220">
        <f>'Valbara Tjänster'!ET29</f>
        <v>0</v>
      </c>
    </row>
    <row r="96" spans="3:10" s="90" customFormat="1" ht="15.75" hidden="1" customHeight="1" outlineLevel="1" x14ac:dyDescent="0.25">
      <c r="C96" s="107">
        <f>'Valbara Tjänster'!EX1</f>
        <v>0</v>
      </c>
      <c r="D96" s="114">
        <f>'Valbara Tjänster'!EX7</f>
        <v>0</v>
      </c>
      <c r="E96" s="115"/>
      <c r="F96" s="94">
        <f>'Valbara Tjänster'!EX27</f>
        <v>0</v>
      </c>
      <c r="G96" s="115"/>
      <c r="H96" s="94">
        <f>'Valbara Tjänster'!EX28</f>
        <v>0</v>
      </c>
      <c r="I96" s="115"/>
      <c r="J96" s="220">
        <f>'Valbara Tjänster'!EX29</f>
        <v>0</v>
      </c>
    </row>
    <row r="97" spans="3:10" s="90" customFormat="1" ht="15.75" hidden="1" customHeight="1" outlineLevel="1" x14ac:dyDescent="0.25">
      <c r="C97" s="107">
        <f>'Valbara Tjänster'!FB1</f>
        <v>0</v>
      </c>
      <c r="D97" s="114">
        <f>'Valbara Tjänster'!FB7</f>
        <v>0</v>
      </c>
      <c r="E97" s="115"/>
      <c r="F97" s="94">
        <f>'Valbara Tjänster'!FB27</f>
        <v>0</v>
      </c>
      <c r="G97" s="115"/>
      <c r="H97" s="94">
        <f>'Valbara Tjänster'!FB28</f>
        <v>0</v>
      </c>
      <c r="I97" s="115"/>
      <c r="J97" s="220">
        <f>'Valbara Tjänster'!FB29</f>
        <v>0</v>
      </c>
    </row>
    <row r="98" spans="3:10" s="90" customFormat="1" ht="15.75" hidden="1" customHeight="1" outlineLevel="1" x14ac:dyDescent="0.25">
      <c r="C98" s="107">
        <f>'Valbara Tjänster'!FF1</f>
        <v>0</v>
      </c>
      <c r="D98" s="114">
        <f>'Valbara Tjänster'!FF7</f>
        <v>0</v>
      </c>
      <c r="E98" s="115"/>
      <c r="F98" s="94">
        <f>'Valbara Tjänster'!FF27</f>
        <v>0</v>
      </c>
      <c r="G98" s="115"/>
      <c r="H98" s="94">
        <f>'Valbara Tjänster'!FF28</f>
        <v>0</v>
      </c>
      <c r="I98" s="115"/>
      <c r="J98" s="220">
        <f>'Valbara Tjänster'!FF29</f>
        <v>0</v>
      </c>
    </row>
    <row r="99" spans="3:10" s="90" customFormat="1" ht="15.75" hidden="1" customHeight="1" outlineLevel="1" x14ac:dyDescent="0.25">
      <c r="C99" s="107">
        <f>'Valbara Tjänster'!FJ1</f>
        <v>0</v>
      </c>
      <c r="D99" s="114">
        <f>'Valbara Tjänster'!FJ7</f>
        <v>0</v>
      </c>
      <c r="E99" s="115"/>
      <c r="F99" s="94">
        <f>'Valbara Tjänster'!FJ27</f>
        <v>0</v>
      </c>
      <c r="G99" s="115"/>
      <c r="H99" s="94">
        <f>'Valbara Tjänster'!FJ28</f>
        <v>0</v>
      </c>
      <c r="I99" s="115"/>
      <c r="J99" s="220">
        <f>'Valbara Tjänster'!FJ29</f>
        <v>0</v>
      </c>
    </row>
    <row r="100" spans="3:10" s="90" customFormat="1" ht="15.75" hidden="1" customHeight="1" outlineLevel="1" x14ac:dyDescent="0.25">
      <c r="C100" s="107">
        <f>'Valbara Tjänster'!FN1</f>
        <v>0</v>
      </c>
      <c r="D100" s="114">
        <f>'Valbara Tjänster'!FN7</f>
        <v>0</v>
      </c>
      <c r="E100" s="115"/>
      <c r="F100" s="94">
        <f>'Valbara Tjänster'!FN27</f>
        <v>0</v>
      </c>
      <c r="G100" s="115"/>
      <c r="H100" s="94">
        <f>'Valbara Tjänster'!FN28</f>
        <v>0</v>
      </c>
      <c r="I100" s="115"/>
      <c r="J100" s="220">
        <f>'Valbara Tjänster'!FN29</f>
        <v>0</v>
      </c>
    </row>
    <row r="101" spans="3:10" s="90" customFormat="1" ht="15.75" hidden="1" customHeight="1" outlineLevel="1" x14ac:dyDescent="0.25">
      <c r="C101" s="107">
        <f>'Valbara Tjänster'!FR1</f>
        <v>0</v>
      </c>
      <c r="D101" s="114">
        <f>'Valbara Tjänster'!FR7</f>
        <v>0</v>
      </c>
      <c r="E101" s="115"/>
      <c r="F101" s="94">
        <f>'Valbara Tjänster'!FR27</f>
        <v>0</v>
      </c>
      <c r="G101" s="115"/>
      <c r="H101" s="94">
        <f>'Valbara Tjänster'!FR28</f>
        <v>0</v>
      </c>
      <c r="I101" s="115"/>
      <c r="J101" s="220">
        <f>'Valbara Tjänster'!FR29</f>
        <v>0</v>
      </c>
    </row>
    <row r="102" spans="3:10" s="90" customFormat="1" ht="15.75" hidden="1" customHeight="1" outlineLevel="1" x14ac:dyDescent="0.25">
      <c r="C102" s="107">
        <f>'Valbara Tjänster'!FV1</f>
        <v>0</v>
      </c>
      <c r="D102" s="114">
        <f>'Valbara Tjänster'!FV7</f>
        <v>0</v>
      </c>
      <c r="E102" s="115"/>
      <c r="F102" s="94">
        <f>'Valbara Tjänster'!FV27</f>
        <v>0</v>
      </c>
      <c r="G102" s="115"/>
      <c r="H102" s="94">
        <f>'Valbara Tjänster'!FV28</f>
        <v>0</v>
      </c>
      <c r="I102" s="115"/>
      <c r="J102" s="220">
        <f>'Valbara Tjänster'!FV29</f>
        <v>0</v>
      </c>
    </row>
    <row r="103" spans="3:10" s="90" customFormat="1" ht="15.75" hidden="1" customHeight="1" outlineLevel="1" x14ac:dyDescent="0.25">
      <c r="C103" s="107">
        <f>'Valbara Tjänster'!FZ1</f>
        <v>0</v>
      </c>
      <c r="D103" s="114">
        <f>'Valbara Tjänster'!FZ7</f>
        <v>0</v>
      </c>
      <c r="E103" s="115"/>
      <c r="F103" s="94">
        <f>'Valbara Tjänster'!FZ27</f>
        <v>0</v>
      </c>
      <c r="G103" s="115"/>
      <c r="H103" s="94">
        <f>'Valbara Tjänster'!FZ28</f>
        <v>0</v>
      </c>
      <c r="I103" s="115"/>
      <c r="J103" s="220">
        <f>'Valbara Tjänster'!FZ29</f>
        <v>0</v>
      </c>
    </row>
    <row r="104" spans="3:10" s="90" customFormat="1" ht="15.75" hidden="1" customHeight="1" outlineLevel="1" x14ac:dyDescent="0.25">
      <c r="C104" s="107">
        <f>'Valbara Tjänster'!GD1</f>
        <v>0</v>
      </c>
      <c r="D104" s="114">
        <f>'Valbara Tjänster'!GD7</f>
        <v>0</v>
      </c>
      <c r="E104" s="115"/>
      <c r="F104" s="94">
        <f>'Valbara Tjänster'!GD27</f>
        <v>0</v>
      </c>
      <c r="G104" s="115"/>
      <c r="H104" s="94">
        <f>'Valbara Tjänster'!GD28</f>
        <v>0</v>
      </c>
      <c r="I104" s="115"/>
      <c r="J104" s="220">
        <f>'Valbara Tjänster'!GD29</f>
        <v>0</v>
      </c>
    </row>
    <row r="105" spans="3:10" s="90" customFormat="1" ht="15.75" hidden="1" customHeight="1" outlineLevel="1" x14ac:dyDescent="0.25">
      <c r="C105" s="107">
        <f>'Valbara Tjänster'!GH1</f>
        <v>0</v>
      </c>
      <c r="D105" s="114">
        <f>'Valbara Tjänster'!GH7</f>
        <v>0</v>
      </c>
      <c r="E105" s="115"/>
      <c r="F105" s="94">
        <f>'Valbara Tjänster'!GH27</f>
        <v>0</v>
      </c>
      <c r="G105" s="115"/>
      <c r="H105" s="94">
        <f>'Valbara Tjänster'!GH28</f>
        <v>0</v>
      </c>
      <c r="I105" s="115"/>
      <c r="J105" s="220">
        <f>'Valbara Tjänster'!GH29</f>
        <v>0</v>
      </c>
    </row>
    <row r="106" spans="3:10" s="90" customFormat="1" ht="15.75" hidden="1" customHeight="1" outlineLevel="1" x14ac:dyDescent="0.25">
      <c r="C106" s="107">
        <f>'Valbara Tjänster'!GL1</f>
        <v>0</v>
      </c>
      <c r="D106" s="114">
        <f>'Valbara Tjänster'!GL7</f>
        <v>0</v>
      </c>
      <c r="E106" s="115"/>
      <c r="F106" s="94">
        <f>'Valbara Tjänster'!GL27</f>
        <v>0</v>
      </c>
      <c r="G106" s="115"/>
      <c r="H106" s="94">
        <f>'Valbara Tjänster'!GL28</f>
        <v>0</v>
      </c>
      <c r="I106" s="115"/>
      <c r="J106" s="220">
        <f>'Valbara Tjänster'!GL29</f>
        <v>0</v>
      </c>
    </row>
    <row r="107" spans="3:10" s="90" customFormat="1" ht="15.75" hidden="1" customHeight="1" outlineLevel="1" thickBot="1" x14ac:dyDescent="0.3">
      <c r="C107" s="117">
        <f>'Valbara Tjänster'!GP1</f>
        <v>0</v>
      </c>
      <c r="D107" s="118">
        <f>'Valbara Tjänster'!GP7</f>
        <v>0</v>
      </c>
      <c r="E107" s="119"/>
      <c r="F107" s="95">
        <f>'Valbara Tjänster'!GP27</f>
        <v>0</v>
      </c>
      <c r="G107" s="119"/>
      <c r="H107" s="95">
        <f>'Valbara Tjänster'!GP28</f>
        <v>0</v>
      </c>
      <c r="I107" s="119"/>
      <c r="J107" s="221">
        <f>'Valbara Tjänster'!GP29</f>
        <v>0</v>
      </c>
    </row>
    <row r="108" spans="3:10" hidden="1" outlineLevel="1" x14ac:dyDescent="0.25">
      <c r="C108" s="115"/>
      <c r="D108" s="114"/>
      <c r="E108" s="115"/>
      <c r="F108" s="115"/>
      <c r="G108" s="115"/>
      <c r="H108" s="115"/>
      <c r="I108" s="115"/>
      <c r="J108" s="115"/>
    </row>
    <row r="109" spans="3:10" ht="15.75" collapsed="1" thickBot="1" x14ac:dyDescent="0.3">
      <c r="C109" s="115"/>
      <c r="D109" s="115"/>
      <c r="E109" s="115"/>
      <c r="F109" s="115"/>
      <c r="G109" s="115"/>
      <c r="H109" s="115"/>
      <c r="I109" s="115"/>
      <c r="J109" s="115"/>
    </row>
    <row r="110" spans="3:10" ht="21" x14ac:dyDescent="0.25">
      <c r="C110" s="108" t="s">
        <v>58</v>
      </c>
      <c r="D110" s="109">
        <f>SUM(D111:D131)</f>
        <v>1304716.1369084662</v>
      </c>
      <c r="E110" s="110"/>
      <c r="F110" s="93" t="s">
        <v>39</v>
      </c>
      <c r="G110" s="111"/>
      <c r="H110" s="124"/>
      <c r="I110" s="110"/>
      <c r="J110" s="122"/>
    </row>
    <row r="111" spans="3:10" ht="14.25" hidden="1" customHeight="1" outlineLevel="1" x14ac:dyDescent="0.25">
      <c r="C111" s="107" t="str">
        <f>'Gemensamma i utveckling'!C1</f>
        <v>Utvecklingsram 2023</v>
      </c>
      <c r="D111" s="114">
        <f>'Gemensamma i utveckling'!C10</f>
        <v>1304716.1369084662</v>
      </c>
      <c r="E111" s="115"/>
      <c r="F111" s="94" t="str">
        <f>'Gemensamma i utveckling'!C30</f>
        <v xml:space="preserve">Faktureras i januari för helår 2022 </v>
      </c>
      <c r="G111" s="115"/>
      <c r="H111" s="115" t="str">
        <f>'Gemensamma i utveckling'!C31</f>
        <v>Engång</v>
      </c>
      <c r="I111" s="115"/>
      <c r="J111" s="116" t="str">
        <f>'Gemensamma i utveckling'!C32</f>
        <v>Januari</v>
      </c>
    </row>
    <row r="112" spans="3:10" ht="14.25" hidden="1" customHeight="1" outlineLevel="1" x14ac:dyDescent="0.25">
      <c r="C112" s="107" t="str">
        <f>'Gemensamma i utveckling'!D1</f>
        <v>Utveckling/förvaltning 1177 tidboking</v>
      </c>
      <c r="D112" s="114">
        <f>'Gemensamma i utveckling'!D10</f>
        <v>0</v>
      </c>
      <c r="E112" s="115"/>
      <c r="F112" s="94" t="str">
        <f>'Gemensamma i utveckling'!D30</f>
        <v xml:space="preserve"> -</v>
      </c>
      <c r="G112" s="115"/>
      <c r="H112" s="115" t="str">
        <f>'Gemensamma i utveckling'!D31</f>
        <v xml:space="preserve"> -</v>
      </c>
      <c r="I112" s="115"/>
      <c r="J112" s="116" t="str">
        <f>'Gemensamma i utveckling'!D32</f>
        <v xml:space="preserve"> -</v>
      </c>
    </row>
    <row r="113" spans="3:10" ht="14.25" hidden="1" customHeight="1" outlineLevel="1" x14ac:dyDescent="0.25">
      <c r="C113" s="107" t="str">
        <f>'Gemensamma i utveckling'!E1</f>
        <v>Fortsatt utveckling SITHS</v>
      </c>
      <c r="D113" s="114">
        <f>'Gemensamma i utveckling'!E10</f>
        <v>0</v>
      </c>
      <c r="E113" s="115"/>
      <c r="F113" s="106" t="str">
        <f>'Gemensamma i utveckling'!E30</f>
        <v>Ingen fakt 2023</v>
      </c>
      <c r="G113" s="115"/>
      <c r="H113" s="125" t="str">
        <f>'Gemensamma i utveckling'!E31</f>
        <v xml:space="preserve"> -</v>
      </c>
      <c r="I113" s="115"/>
      <c r="J113" s="123" t="str">
        <f>'Gemensamma i utveckling'!E32</f>
        <v xml:space="preserve"> -</v>
      </c>
    </row>
    <row r="114" spans="3:10" ht="14.25" hidden="1" customHeight="1" outlineLevel="1" x14ac:dyDescent="0.25">
      <c r="C114" s="107" t="str">
        <f>'Gemensamma i utveckling'!F1</f>
        <v>Pascal NLL-anpassning</v>
      </c>
      <c r="D114" s="114">
        <f>'Gemensamma i utveckling'!F10</f>
        <v>0</v>
      </c>
      <c r="E114" s="115"/>
      <c r="F114" s="94" t="str">
        <f>'Gemensamma i utveckling'!F30</f>
        <v>Ingen fakt 2023</v>
      </c>
      <c r="G114" s="115"/>
      <c r="H114" s="115" t="str">
        <f>'Gemensamma i utveckling'!F31</f>
        <v xml:space="preserve"> -</v>
      </c>
      <c r="I114" s="115"/>
      <c r="J114" s="116" t="str">
        <f>'Gemensamma i utveckling'!F32</f>
        <v xml:space="preserve"> -</v>
      </c>
    </row>
    <row r="115" spans="3:10" ht="14.25" hidden="1" customHeight="1" outlineLevel="1" x14ac:dyDescent="0.25">
      <c r="C115" s="107" t="str">
        <f>'Gemensamma i utveckling'!G1</f>
        <v>Utbyte av Säkerhetstj.</v>
      </c>
      <c r="D115" s="114">
        <f>'Gemensamma i utveckling'!G10</f>
        <v>0</v>
      </c>
      <c r="E115" s="115"/>
      <c r="F115" s="94" t="str">
        <f>'Gemensamma i utveckling'!G30</f>
        <v>Ingen fakt 2023</v>
      </c>
      <c r="G115" s="115"/>
      <c r="H115" s="115" t="str">
        <f>'Gemensamma i utveckling'!G31</f>
        <v xml:space="preserve"> -</v>
      </c>
      <c r="I115" s="115"/>
      <c r="J115" s="116" t="str">
        <f>'Gemensamma i utveckling'!G32</f>
        <v xml:space="preserve"> -</v>
      </c>
    </row>
    <row r="116" spans="3:10" ht="14.25" hidden="1" customHeight="1" outlineLevel="1" x14ac:dyDescent="0.25">
      <c r="C116" s="107" t="str">
        <f>'Gemensamma i utveckling'!H1</f>
        <v>Ny katalogtjänst HSA</v>
      </c>
      <c r="D116" s="114">
        <f>'Gemensamma i utveckling'!H10</f>
        <v>0</v>
      </c>
      <c r="E116" s="115"/>
      <c r="F116" s="94" t="str">
        <f>'Gemensamma i utveckling'!H30</f>
        <v>Ingen fakt 2023</v>
      </c>
      <c r="G116" s="115"/>
      <c r="H116" s="115" t="str">
        <f>'Gemensamma i utveckling'!H31</f>
        <v xml:space="preserve"> -</v>
      </c>
      <c r="I116" s="115"/>
      <c r="J116" s="116" t="str">
        <f>'Gemensamma i utveckling'!H32</f>
        <v xml:space="preserve"> -</v>
      </c>
    </row>
    <row r="117" spans="3:10" s="90" customFormat="1" ht="14.25" hidden="1" customHeight="1" outlineLevel="1" x14ac:dyDescent="0.25">
      <c r="C117" s="107" t="str">
        <f>'Gemensamma i utveckling'!I1</f>
        <v>Journalen &amp; NPÖ plattformsutv.</v>
      </c>
      <c r="D117" s="114">
        <f>'Gemensamma i utveckling'!I10</f>
        <v>0</v>
      </c>
      <c r="E117" s="115"/>
      <c r="F117" s="94" t="str">
        <f>'Gemensamma i utveckling'!I30</f>
        <v>Ingen fakt 2023</v>
      </c>
      <c r="G117" s="115"/>
      <c r="H117" s="90" t="str">
        <f>'Gemensamma i utveckling'!I31</f>
        <v xml:space="preserve"> -</v>
      </c>
      <c r="I117" s="115"/>
      <c r="J117" s="116" t="str">
        <f>'Gemensamma i utveckling'!I32</f>
        <v xml:space="preserve"> -</v>
      </c>
    </row>
    <row r="118" spans="3:10" s="90" customFormat="1" ht="14.25" hidden="1" customHeight="1" outlineLevel="1" x14ac:dyDescent="0.25">
      <c r="C118" s="107" t="str">
        <f>'Gemensamma i utveckling'!J1</f>
        <v xml:space="preserve">Hitta och jämför hjälpmedel på 1177 </v>
      </c>
      <c r="D118" s="114">
        <f>'Gemensamma i utveckling'!J10</f>
        <v>0</v>
      </c>
      <c r="E118" s="115"/>
      <c r="F118" s="94" t="str">
        <f>'Gemensamma i utveckling'!J30</f>
        <v>Ingen avs.förkl. Sannolikt finansiering utv.ram</v>
      </c>
      <c r="G118" s="115"/>
      <c r="H118" s="115" t="str">
        <f>'Gemensamma i utveckling'!J31</f>
        <v xml:space="preserve"> -</v>
      </c>
      <c r="I118" s="115"/>
      <c r="J118" s="116" t="str">
        <f>'Gemensamma i utveckling'!J32</f>
        <v xml:space="preserve"> -</v>
      </c>
    </row>
    <row r="119" spans="3:10" s="90" customFormat="1" ht="14.25" hidden="1" customHeight="1" outlineLevel="1" x14ac:dyDescent="0.25">
      <c r="C119" s="107" t="str">
        <f>'Gemensamma i utveckling'!K1</f>
        <v>Självbetjäning Hjälpmedel Via 1177</v>
      </c>
      <c r="D119" s="114">
        <f>'Gemensamma i utveckling'!K10</f>
        <v>0</v>
      </c>
      <c r="E119" s="115"/>
      <c r="F119" s="94" t="str">
        <f>'Gemensamma i utveckling'!K30</f>
        <v>Väntar på avsiktsförklaring</v>
      </c>
      <c r="G119" s="115"/>
      <c r="H119" s="115">
        <f>'Gemensamma i utveckling'!K31</f>
        <v>0</v>
      </c>
      <c r="I119" s="115"/>
      <c r="J119" s="116" t="str">
        <f>'Gemensamma i utveckling'!K32</f>
        <v xml:space="preserve"> -</v>
      </c>
    </row>
    <row r="120" spans="3:10" s="90" customFormat="1" ht="14.25" hidden="1" customHeight="1" outlineLevel="1" x14ac:dyDescent="0.25">
      <c r="C120" s="107">
        <f>'Gemensamma i utveckling'!L1</f>
        <v>0</v>
      </c>
      <c r="D120" s="114">
        <f>'Gemensamma i utveckling'!L10</f>
        <v>0</v>
      </c>
      <c r="E120" s="115"/>
      <c r="F120" s="94">
        <f>'Gemensamma i utveckling'!L30</f>
        <v>0</v>
      </c>
      <c r="G120" s="115"/>
      <c r="H120" s="115">
        <f>'Gemensamma i utveckling'!L31</f>
        <v>0</v>
      </c>
      <c r="I120" s="115"/>
      <c r="J120" s="116">
        <f>'Gemensamma i utveckling'!L32</f>
        <v>0</v>
      </c>
    </row>
    <row r="121" spans="3:10" s="90" customFormat="1" ht="14.25" hidden="1" customHeight="1" outlineLevel="1" x14ac:dyDescent="0.25">
      <c r="C121" s="107">
        <f>'Gemensamma i utveckling'!M1</f>
        <v>0</v>
      </c>
      <c r="D121" s="114">
        <f>'Gemensamma i utveckling'!M10</f>
        <v>0</v>
      </c>
      <c r="E121" s="115"/>
      <c r="F121" s="94">
        <f>'Gemensamma i utveckling'!M30</f>
        <v>0</v>
      </c>
      <c r="G121" s="115"/>
      <c r="H121" s="115">
        <f>'Gemensamma i utveckling'!M31</f>
        <v>0</v>
      </c>
      <c r="I121" s="115"/>
      <c r="J121" s="116">
        <f>'Gemensamma i utveckling'!M32</f>
        <v>0</v>
      </c>
    </row>
    <row r="122" spans="3:10" s="90" customFormat="1" ht="14.25" hidden="1" customHeight="1" outlineLevel="1" x14ac:dyDescent="0.25">
      <c r="C122" s="107">
        <f>'Gemensamma i utveckling'!N1</f>
        <v>0</v>
      </c>
      <c r="D122" s="114">
        <f>'Gemensamma i utveckling'!N10</f>
        <v>0</v>
      </c>
      <c r="E122" s="115"/>
      <c r="F122" s="94">
        <f>'Gemensamma i utveckling'!N30</f>
        <v>0</v>
      </c>
      <c r="G122" s="115"/>
      <c r="H122" s="115">
        <f>'Gemensamma i utveckling'!N31</f>
        <v>0</v>
      </c>
      <c r="I122" s="115"/>
      <c r="J122" s="116">
        <f>'Gemensamma i utveckling'!N32</f>
        <v>0</v>
      </c>
    </row>
    <row r="123" spans="3:10" s="90" customFormat="1" ht="14.25" hidden="1" customHeight="1" outlineLevel="1" x14ac:dyDescent="0.25">
      <c r="C123" s="107">
        <f>'Gemensamma i utveckling'!O1</f>
        <v>0</v>
      </c>
      <c r="D123" s="114">
        <f>'Gemensamma i utveckling'!O10</f>
        <v>0</v>
      </c>
      <c r="E123" s="115"/>
      <c r="F123" s="94">
        <f>'Gemensamma i utveckling'!O30</f>
        <v>0</v>
      </c>
      <c r="G123" s="115"/>
      <c r="H123" s="115">
        <f>'Gemensamma i utveckling'!O31</f>
        <v>0</v>
      </c>
      <c r="I123" s="115"/>
      <c r="J123" s="116">
        <f>'Gemensamma i utveckling'!O32</f>
        <v>0</v>
      </c>
    </row>
    <row r="124" spans="3:10" s="90" customFormat="1" ht="14.25" hidden="1" customHeight="1" outlineLevel="1" x14ac:dyDescent="0.25">
      <c r="C124" s="107">
        <f>'Gemensamma i utveckling'!P1</f>
        <v>0</v>
      </c>
      <c r="D124" s="114">
        <f>'Gemensamma i utveckling'!P10</f>
        <v>0</v>
      </c>
      <c r="E124" s="115"/>
      <c r="F124" s="94">
        <f>'Gemensamma i utveckling'!P30</f>
        <v>0</v>
      </c>
      <c r="G124" s="115"/>
      <c r="H124" s="115">
        <f>'Gemensamma i utveckling'!P31</f>
        <v>0</v>
      </c>
      <c r="I124" s="115"/>
      <c r="J124" s="116">
        <f>'Gemensamma i utveckling'!P32</f>
        <v>0</v>
      </c>
    </row>
    <row r="125" spans="3:10" s="90" customFormat="1" ht="14.25" hidden="1" customHeight="1" outlineLevel="1" x14ac:dyDescent="0.25">
      <c r="C125" s="107">
        <f>'Gemensamma i utveckling'!Q1</f>
        <v>0</v>
      </c>
      <c r="D125" s="114">
        <f>'Gemensamma i utveckling'!Q10</f>
        <v>0</v>
      </c>
      <c r="E125" s="115"/>
      <c r="F125" s="94">
        <f>'Gemensamma i utveckling'!Q30</f>
        <v>0</v>
      </c>
      <c r="G125" s="115"/>
      <c r="H125" s="115">
        <f>'Gemensamma i utveckling'!Q31</f>
        <v>0</v>
      </c>
      <c r="I125" s="115"/>
      <c r="J125" s="116">
        <f>'Gemensamma i utveckling'!Q32</f>
        <v>0</v>
      </c>
    </row>
    <row r="126" spans="3:10" s="90" customFormat="1" ht="14.25" hidden="1" customHeight="1" outlineLevel="1" x14ac:dyDescent="0.25">
      <c r="C126" s="107">
        <f>'Gemensamma i utveckling'!R1</f>
        <v>0</v>
      </c>
      <c r="D126" s="114">
        <f>'Gemensamma i utveckling'!R10</f>
        <v>0</v>
      </c>
      <c r="E126" s="115"/>
      <c r="F126" s="94">
        <f>'Gemensamma i utveckling'!R30</f>
        <v>0</v>
      </c>
      <c r="G126" s="115"/>
      <c r="H126" s="115">
        <f>'Gemensamma i utveckling'!R31</f>
        <v>0</v>
      </c>
      <c r="I126" s="115"/>
      <c r="J126" s="116">
        <f>'Gemensamma i utveckling'!R32</f>
        <v>0</v>
      </c>
    </row>
    <row r="127" spans="3:10" s="90" customFormat="1" ht="14.25" hidden="1" customHeight="1" outlineLevel="1" x14ac:dyDescent="0.25">
      <c r="C127" s="107">
        <f>'Gemensamma i utveckling'!S1</f>
        <v>0</v>
      </c>
      <c r="D127" s="114">
        <f>'Gemensamma i utveckling'!S10</f>
        <v>0</v>
      </c>
      <c r="E127" s="115"/>
      <c r="F127" s="94">
        <f>'Gemensamma i utveckling'!S30</f>
        <v>0</v>
      </c>
      <c r="G127" s="115"/>
      <c r="H127" s="115">
        <f>'Gemensamma i utveckling'!S31</f>
        <v>0</v>
      </c>
      <c r="I127" s="115"/>
      <c r="J127" s="116">
        <f>'Gemensamma i utveckling'!S32</f>
        <v>0</v>
      </c>
    </row>
    <row r="128" spans="3:10" s="90" customFormat="1" ht="14.25" hidden="1" customHeight="1" outlineLevel="1" x14ac:dyDescent="0.25">
      <c r="C128" s="107">
        <f>'Gemensamma i utveckling'!T1</f>
        <v>0</v>
      </c>
      <c r="D128" s="114">
        <f>'Gemensamma i utveckling'!T10</f>
        <v>0</v>
      </c>
      <c r="E128" s="115"/>
      <c r="F128" s="94">
        <f>'Gemensamma i utveckling'!T30</f>
        <v>0</v>
      </c>
      <c r="G128" s="115"/>
      <c r="H128" s="115">
        <f>'Gemensamma i utveckling'!T31</f>
        <v>0</v>
      </c>
      <c r="I128" s="115"/>
      <c r="J128" s="116">
        <f>'Gemensamma i utveckling'!T32</f>
        <v>0</v>
      </c>
    </row>
    <row r="129" spans="3:10" s="90" customFormat="1" ht="14.25" hidden="1" customHeight="1" outlineLevel="1" x14ac:dyDescent="0.25">
      <c r="C129" s="107">
        <f>'Gemensamma i utveckling'!U1</f>
        <v>0</v>
      </c>
      <c r="D129" s="114">
        <f>'Gemensamma i utveckling'!U10</f>
        <v>0</v>
      </c>
      <c r="E129" s="115"/>
      <c r="F129" s="94">
        <f>'Gemensamma i utveckling'!U30</f>
        <v>0</v>
      </c>
      <c r="G129" s="115"/>
      <c r="H129" s="115">
        <f>'Gemensamma i utveckling'!U31</f>
        <v>0</v>
      </c>
      <c r="I129" s="115"/>
      <c r="J129" s="116">
        <f>'Gemensamma i utveckling'!U32</f>
        <v>0</v>
      </c>
    </row>
    <row r="130" spans="3:10" s="90" customFormat="1" ht="14.25" hidden="1" customHeight="1" outlineLevel="1" x14ac:dyDescent="0.25">
      <c r="C130" s="107">
        <f>'Gemensamma i utveckling'!V1</f>
        <v>0</v>
      </c>
      <c r="D130" s="114">
        <f>'Gemensamma i utveckling'!V10</f>
        <v>0</v>
      </c>
      <c r="E130" s="115"/>
      <c r="F130" s="94">
        <f>'Gemensamma i utveckling'!V30</f>
        <v>0</v>
      </c>
      <c r="G130" s="115"/>
      <c r="H130" s="115">
        <f>'Gemensamma i utveckling'!V31</f>
        <v>0</v>
      </c>
      <c r="I130" s="115"/>
      <c r="J130" s="116">
        <f>'Gemensamma i utveckling'!V32</f>
        <v>0</v>
      </c>
    </row>
    <row r="131" spans="3:10" ht="14.25" hidden="1" customHeight="1" outlineLevel="1" thickBot="1" x14ac:dyDescent="0.3">
      <c r="C131" s="117">
        <f>'Gemensamma i utveckling'!W1</f>
        <v>0</v>
      </c>
      <c r="D131" s="118">
        <f>'Gemensamma i utveckling'!W10</f>
        <v>0</v>
      </c>
      <c r="E131" s="119"/>
      <c r="F131" s="95">
        <f>'Gemensamma i utveckling'!W30</f>
        <v>0</v>
      </c>
      <c r="G131" s="119"/>
      <c r="H131" s="119">
        <f>'Gemensamma i utveckling'!W31</f>
        <v>0</v>
      </c>
      <c r="I131" s="119"/>
      <c r="J131" s="120">
        <f>'Gemensamma i utveckling'!W32</f>
        <v>0</v>
      </c>
    </row>
    <row r="132" spans="3:10" hidden="1" outlineLevel="1" x14ac:dyDescent="0.25">
      <c r="C132" s="115"/>
      <c r="D132" s="114"/>
      <c r="E132" s="115"/>
      <c r="F132" s="115"/>
      <c r="G132" s="115"/>
      <c r="H132" s="115"/>
      <c r="I132" s="115"/>
      <c r="J132" s="115"/>
    </row>
    <row r="133" spans="3:10" ht="15.75" collapsed="1" thickBot="1" x14ac:dyDescent="0.3">
      <c r="C133" s="115"/>
      <c r="D133" s="115"/>
      <c r="E133" s="115"/>
      <c r="F133" s="115"/>
      <c r="G133" s="115"/>
      <c r="H133" s="115"/>
      <c r="I133" s="115"/>
      <c r="J133" s="115"/>
    </row>
    <row r="134" spans="3:10" ht="21" x14ac:dyDescent="0.25">
      <c r="C134" s="108" t="s">
        <v>59</v>
      </c>
      <c r="D134" s="109">
        <f>SUM(D135:D163)</f>
        <v>885334.63101106405</v>
      </c>
      <c r="E134" s="110"/>
      <c r="F134" s="110" t="s">
        <v>39</v>
      </c>
      <c r="G134" s="110"/>
      <c r="H134" s="110"/>
      <c r="I134" s="110"/>
      <c r="J134" s="122"/>
    </row>
    <row r="135" spans="3:10" hidden="1" outlineLevel="1" x14ac:dyDescent="0.25">
      <c r="C135" s="107" t="str">
        <f>'Valbara i utveckling'!F1</f>
        <v>Terminologitjänst NY!</v>
      </c>
      <c r="D135" s="114">
        <f>'Valbara i utveckling'!F10</f>
        <v>0</v>
      </c>
      <c r="E135" s="115"/>
      <c r="F135" s="115" t="str">
        <f>'Valbara i utveckling'!F30</f>
        <v>Kvartal förskott</v>
      </c>
      <c r="G135" s="115"/>
      <c r="H135" s="115" t="str">
        <f>'Valbara i utveckling'!F31</f>
        <v>Dec,Mar,Jun,Sep</v>
      </c>
      <c r="I135" s="115"/>
      <c r="J135" s="116">
        <f>'Valbara i utveckling'!F32</f>
        <v>0</v>
      </c>
    </row>
    <row r="136" spans="3:10" hidden="1" outlineLevel="1" x14ac:dyDescent="0.25">
      <c r="C136" s="107" t="str">
        <f>'Valbara i utveckling'!J1</f>
        <v xml:space="preserve"> Verksamhetsstöd 1177 på telefon</v>
      </c>
      <c r="D136" s="114">
        <f>'Valbara i utveckling'!J10</f>
        <v>885334.63101106405</v>
      </c>
      <c r="E136" s="115"/>
      <c r="F136" s="115" t="str">
        <f>'Valbara i utveckling'!J30</f>
        <v>Kvartal förskott</v>
      </c>
      <c r="G136" s="115"/>
      <c r="H136" s="115" t="str">
        <f>'Valbara i utveckling'!J31</f>
        <v>Dec,Mar,Jun,Sep</v>
      </c>
      <c r="I136" s="115"/>
      <c r="J136" s="126">
        <f>'Valbara i utveckling'!J32</f>
        <v>0</v>
      </c>
    </row>
    <row r="137" spans="3:10" hidden="1" outlineLevel="1" x14ac:dyDescent="0.25">
      <c r="C137" s="107" t="str">
        <f>'Valbara i utveckling'!N1</f>
        <v>ViSam</v>
      </c>
      <c r="D137" s="114">
        <f>'Valbara i utveckling'!N10</f>
        <v>0</v>
      </c>
      <c r="E137" s="115"/>
      <c r="F137" s="115" t="str">
        <f>'Valbara i utveckling'!N30</f>
        <v>Väntar avsiktsförklaring</v>
      </c>
      <c r="G137" s="115"/>
      <c r="H137" s="115">
        <f>'Valbara i utveckling'!N31</f>
        <v>0</v>
      </c>
      <c r="I137" s="115"/>
      <c r="J137" s="126">
        <f>'Valbara i utveckling'!N32</f>
        <v>0</v>
      </c>
    </row>
    <row r="138" spans="3:10" hidden="1" outlineLevel="1" x14ac:dyDescent="0.25">
      <c r="C138" s="107" t="str">
        <f>'Valbara i utveckling'!R1</f>
        <v>1177 symtombedömning och hänvisning "Listning"</v>
      </c>
      <c r="D138" s="114">
        <f>'Valbara i utveckling'!R10</f>
        <v>0</v>
      </c>
      <c r="E138" s="115"/>
      <c r="F138" s="115" t="str">
        <f>'Valbara i utveckling'!R30</f>
        <v>Faktureras ej 2023</v>
      </c>
      <c r="G138" s="115"/>
      <c r="H138" s="115">
        <f>'Valbara i utveckling'!R31</f>
        <v>0</v>
      </c>
      <c r="I138" s="115"/>
      <c r="J138" s="126" t="str">
        <f>'Valbara i utveckling'!R32</f>
        <v>Väntar Avsiktsförkl</v>
      </c>
    </row>
    <row r="139" spans="3:10" hidden="1" outlineLevel="1" x14ac:dyDescent="0.25">
      <c r="C139" s="107">
        <f>'Valbara i utveckling'!V1</f>
        <v>0</v>
      </c>
      <c r="D139" s="114">
        <f>'Valbara i utveckling'!V10</f>
        <v>0</v>
      </c>
      <c r="E139" s="115"/>
      <c r="F139" s="94">
        <f>'Valbara i utveckling'!V30</f>
        <v>0</v>
      </c>
      <c r="G139" s="115"/>
      <c r="H139" s="94">
        <f>'Valbara i utveckling'!V31</f>
        <v>0</v>
      </c>
      <c r="I139" s="115"/>
      <c r="J139" s="126">
        <f>'Valbara i utveckling'!V32</f>
        <v>0</v>
      </c>
    </row>
    <row r="140" spans="3:10" ht="30" hidden="1" outlineLevel="1" x14ac:dyDescent="0.25">
      <c r="C140" s="107">
        <f>'Valbara i utveckling'!Z1</f>
        <v>0</v>
      </c>
      <c r="D140" s="114">
        <f>'Valbara i utveckling'!Z10</f>
        <v>0</v>
      </c>
      <c r="E140" s="115"/>
      <c r="F140" s="115">
        <f>'Valbara i utveckling'!Z30</f>
        <v>0</v>
      </c>
      <c r="G140" s="115"/>
      <c r="H140" s="115">
        <f>'Valbara i utveckling'!Z31</f>
        <v>0</v>
      </c>
      <c r="I140" s="115"/>
      <c r="J140" s="126">
        <f>'Valbara i utveckling'!Z32</f>
        <v>0</v>
      </c>
    </row>
    <row r="141" spans="3:10" hidden="1" outlineLevel="1" x14ac:dyDescent="0.25">
      <c r="C141" s="107">
        <f>'Valbara i utveckling'!AD1</f>
        <v>0</v>
      </c>
      <c r="D141" s="114">
        <f>'Valbara i utveckling'!AD10</f>
        <v>0</v>
      </c>
      <c r="E141" s="115"/>
      <c r="F141" s="115">
        <f>'Valbara i utveckling'!AD30</f>
        <v>0</v>
      </c>
      <c r="G141" s="115"/>
      <c r="H141" s="115">
        <f>'Valbara i utveckling'!AD31</f>
        <v>0</v>
      </c>
      <c r="I141" s="115"/>
      <c r="J141" s="126">
        <f>'Valbara i utveckling'!AD32</f>
        <v>0</v>
      </c>
    </row>
    <row r="142" spans="3:10" hidden="1" outlineLevel="1" x14ac:dyDescent="0.25">
      <c r="C142" s="107">
        <f>'Valbara i utveckling'!AH1</f>
        <v>0</v>
      </c>
      <c r="D142" s="114">
        <f>'Valbara i utveckling'!AH10</f>
        <v>0</v>
      </c>
      <c r="E142" s="115"/>
      <c r="F142" s="115">
        <f>'Valbara i utveckling'!AH30</f>
        <v>0</v>
      </c>
      <c r="G142" s="115"/>
      <c r="H142" s="115">
        <f>'Valbara i utveckling'!AH31</f>
        <v>0</v>
      </c>
      <c r="I142" s="115"/>
      <c r="J142" s="126">
        <f>'Valbara i utveckling'!AH32</f>
        <v>0</v>
      </c>
    </row>
    <row r="143" spans="3:10" hidden="1" outlineLevel="1" x14ac:dyDescent="0.25">
      <c r="C143" s="107">
        <f>'Valbara i utveckling'!AL1</f>
        <v>0</v>
      </c>
      <c r="D143" s="114">
        <f>'Valbara i utveckling'!AL10</f>
        <v>0</v>
      </c>
      <c r="E143" s="115"/>
      <c r="F143" s="115">
        <f>'Valbara i utveckling'!AL30</f>
        <v>0</v>
      </c>
      <c r="G143" s="115"/>
      <c r="H143" s="115">
        <f>'Valbara i utveckling'!AL31</f>
        <v>0</v>
      </c>
      <c r="I143" s="115"/>
      <c r="J143" s="126">
        <f>'Valbara i utveckling'!AL32</f>
        <v>0</v>
      </c>
    </row>
    <row r="144" spans="3:10" hidden="1" outlineLevel="1" x14ac:dyDescent="0.25">
      <c r="C144" s="107">
        <f>'Valbara i utveckling'!AP1</f>
        <v>0</v>
      </c>
      <c r="D144" s="114">
        <f>'Valbara i utveckling'!AP10</f>
        <v>0</v>
      </c>
      <c r="E144" s="115"/>
      <c r="F144" s="115">
        <f>'Valbara i utveckling'!AP30</f>
        <v>0</v>
      </c>
      <c r="G144" s="115"/>
      <c r="H144" s="115">
        <f>'Valbara i utveckling'!AP31</f>
        <v>0</v>
      </c>
      <c r="I144" s="115"/>
      <c r="J144" s="126">
        <f>'Valbara i utveckling'!AP32</f>
        <v>0</v>
      </c>
    </row>
    <row r="145" spans="3:10" hidden="1" outlineLevel="1" x14ac:dyDescent="0.25">
      <c r="C145" s="107">
        <f>'Valbara i utveckling'!AT1</f>
        <v>0</v>
      </c>
      <c r="D145" s="114">
        <f>'Valbara i utveckling'!AT10</f>
        <v>0</v>
      </c>
      <c r="E145" s="115"/>
      <c r="F145" s="115">
        <f>'Valbara i utveckling'!AT30</f>
        <v>0</v>
      </c>
      <c r="G145" s="115"/>
      <c r="H145" s="115">
        <f>'Valbara i utveckling'!AT31</f>
        <v>0</v>
      </c>
      <c r="I145" s="115"/>
      <c r="J145" s="126">
        <f>'Valbara i utveckling'!AT32</f>
        <v>0</v>
      </c>
    </row>
    <row r="146" spans="3:10" hidden="1" outlineLevel="1" x14ac:dyDescent="0.25">
      <c r="C146" s="107">
        <f>'Valbara i utveckling'!AX1</f>
        <v>0</v>
      </c>
      <c r="D146" s="114">
        <f>'Valbara i utveckling'!AX10</f>
        <v>0</v>
      </c>
      <c r="E146" s="115"/>
      <c r="F146" s="115">
        <f>'Valbara i utveckling'!AX30</f>
        <v>0</v>
      </c>
      <c r="G146" s="115"/>
      <c r="H146" s="115">
        <f>'Valbara i utveckling'!AX31</f>
        <v>0</v>
      </c>
      <c r="I146" s="115"/>
      <c r="J146" s="126">
        <f>'Valbara i utveckling'!AX32</f>
        <v>0</v>
      </c>
    </row>
    <row r="147" spans="3:10" hidden="1" outlineLevel="1" x14ac:dyDescent="0.25">
      <c r="C147" s="107">
        <f>'Valbara i utveckling'!BB1</f>
        <v>0</v>
      </c>
      <c r="D147" s="114">
        <f>'Valbara i utveckling'!BB10</f>
        <v>0</v>
      </c>
      <c r="E147" s="115"/>
      <c r="F147" s="115">
        <f>'Valbara i utveckling'!BB30</f>
        <v>0</v>
      </c>
      <c r="G147" s="115"/>
      <c r="H147" s="115">
        <f>'Valbara i utveckling'!BB31</f>
        <v>0</v>
      </c>
      <c r="I147" s="115"/>
      <c r="J147" s="126">
        <f>'Valbara i utveckling'!BB32</f>
        <v>0</v>
      </c>
    </row>
    <row r="148" spans="3:10" hidden="1" outlineLevel="1" x14ac:dyDescent="0.25">
      <c r="C148" s="107">
        <f>'Valbara i utveckling'!BF1</f>
        <v>0</v>
      </c>
      <c r="D148" s="114">
        <f>'Valbara i utveckling'!BF10</f>
        <v>0</v>
      </c>
      <c r="E148" s="115"/>
      <c r="F148" s="115">
        <f>'Valbara i utveckling'!BF30</f>
        <v>0</v>
      </c>
      <c r="G148" s="115"/>
      <c r="H148" s="115">
        <f>'Valbara i utveckling'!BF31</f>
        <v>0</v>
      </c>
      <c r="I148" s="115"/>
      <c r="J148" s="126">
        <f>'Valbara i utveckling'!BF32</f>
        <v>0</v>
      </c>
    </row>
    <row r="149" spans="3:10" ht="15" hidden="1" customHeight="1" outlineLevel="1" x14ac:dyDescent="0.25">
      <c r="C149" s="107">
        <f>'Valbara i utveckling'!BJ1</f>
        <v>0</v>
      </c>
      <c r="D149" s="114">
        <f>'Valbara i utveckling'!BJ10</f>
        <v>0</v>
      </c>
      <c r="E149" s="115"/>
      <c r="F149" s="115">
        <f>'Valbara i utveckling'!BJ30</f>
        <v>0</v>
      </c>
      <c r="G149" s="115"/>
      <c r="H149" s="115">
        <f>'Valbara i utveckling'!BJ31</f>
        <v>0</v>
      </c>
      <c r="I149" s="115"/>
      <c r="J149" s="126">
        <f>'Valbara i utveckling'!BJ32</f>
        <v>0</v>
      </c>
    </row>
    <row r="150" spans="3:10" ht="15" hidden="1" customHeight="1" outlineLevel="1" x14ac:dyDescent="0.25">
      <c r="C150" s="107">
        <f>'Valbara i utveckling'!BN1</f>
        <v>0</v>
      </c>
      <c r="D150" s="114">
        <f>'Valbara i utveckling'!BN10</f>
        <v>0</v>
      </c>
      <c r="E150" s="115"/>
      <c r="F150" s="115">
        <f>'Valbara i utveckling'!BN30</f>
        <v>0</v>
      </c>
      <c r="G150" s="115"/>
      <c r="H150" s="115">
        <f>'Valbara i utveckling'!BN31</f>
        <v>0</v>
      </c>
      <c r="I150" s="115"/>
      <c r="J150" s="126">
        <f>'Valbara i utveckling'!BN32</f>
        <v>0</v>
      </c>
    </row>
    <row r="151" spans="3:10" ht="15" hidden="1" customHeight="1" outlineLevel="1" x14ac:dyDescent="0.25">
      <c r="C151" s="107">
        <f>'Valbara i utveckling'!BR1</f>
        <v>0</v>
      </c>
      <c r="D151" s="114">
        <f>'Valbara i utveckling'!BR10</f>
        <v>0</v>
      </c>
      <c r="E151" s="115"/>
      <c r="F151" s="115">
        <f>'Valbara i utveckling'!BR30</f>
        <v>0</v>
      </c>
      <c r="G151" s="115"/>
      <c r="H151" s="115">
        <f>'Valbara i utveckling'!BR31</f>
        <v>0</v>
      </c>
      <c r="I151" s="115"/>
      <c r="J151" s="116">
        <f>'Valbara i utveckling'!BR32</f>
        <v>0</v>
      </c>
    </row>
    <row r="152" spans="3:10" ht="15" hidden="1" customHeight="1" outlineLevel="1" x14ac:dyDescent="0.25">
      <c r="C152" s="107">
        <f>'Valbara i utveckling'!BV1</f>
        <v>0</v>
      </c>
      <c r="D152" s="114">
        <f>'Valbara i utveckling'!BV10</f>
        <v>0</v>
      </c>
      <c r="E152" s="115"/>
      <c r="F152" s="115">
        <f>'Valbara i utveckling'!BV30</f>
        <v>0</v>
      </c>
      <c r="G152" s="115"/>
      <c r="H152" s="115">
        <f>'Valbara i utveckling'!BV31</f>
        <v>0</v>
      </c>
      <c r="I152" s="115"/>
      <c r="J152" s="116">
        <f>'Valbara i utveckling'!BV32</f>
        <v>0</v>
      </c>
    </row>
    <row r="153" spans="3:10" ht="15" hidden="1" customHeight="1" outlineLevel="1" x14ac:dyDescent="0.25">
      <c r="C153" s="107">
        <f>'Valbara i utveckling'!BZ1</f>
        <v>0</v>
      </c>
      <c r="D153" s="114">
        <f>'Valbara i utveckling'!BZ10</f>
        <v>0</v>
      </c>
      <c r="E153" s="115"/>
      <c r="F153" s="115">
        <f>'Valbara i utveckling'!BZ30</f>
        <v>0</v>
      </c>
      <c r="G153" s="115"/>
      <c r="H153" s="115">
        <f>'Valbara i utveckling'!BZ31</f>
        <v>0</v>
      </c>
      <c r="I153" s="115"/>
      <c r="J153" s="116">
        <f>'Valbara i utveckling'!BZ32</f>
        <v>0</v>
      </c>
    </row>
    <row r="154" spans="3:10" ht="15" hidden="1" customHeight="1" outlineLevel="1" x14ac:dyDescent="0.25">
      <c r="C154" s="222">
        <f>'Valbara i utveckling'!CD1</f>
        <v>0</v>
      </c>
      <c r="D154" s="114">
        <f>'Valbara i utveckling'!CD10</f>
        <v>0</v>
      </c>
      <c r="E154" s="90"/>
      <c r="F154" s="90">
        <f>'Valbara i utveckling'!CD30</f>
        <v>0</v>
      </c>
      <c r="G154" s="90"/>
      <c r="H154" s="90">
        <f>'Valbara i utveckling'!CD31</f>
        <v>0</v>
      </c>
      <c r="I154" s="90"/>
      <c r="J154" s="223">
        <f>'Valbara i utveckling'!CD32</f>
        <v>0</v>
      </c>
    </row>
    <row r="155" spans="3:10" ht="15" hidden="1" customHeight="1" outlineLevel="1" x14ac:dyDescent="0.25">
      <c r="C155" s="222">
        <f>'Valbara i utveckling'!CH1</f>
        <v>0</v>
      </c>
      <c r="D155" s="114">
        <f>'Valbara i utveckling'!CH10</f>
        <v>0</v>
      </c>
      <c r="E155" s="90"/>
      <c r="F155" s="90">
        <f>'Valbara i utveckling'!CH30</f>
        <v>0</v>
      </c>
      <c r="G155" s="90"/>
      <c r="H155" s="90">
        <f>'Valbara i utveckling'!CH31</f>
        <v>0</v>
      </c>
      <c r="I155" s="90"/>
      <c r="J155" s="223">
        <f>'Valbara i utveckling'!CH32</f>
        <v>0</v>
      </c>
    </row>
    <row r="156" spans="3:10" ht="15" hidden="1" customHeight="1" outlineLevel="1" x14ac:dyDescent="0.25">
      <c r="C156" s="222">
        <f>'Valbara i utveckling'!CL1</f>
        <v>0</v>
      </c>
      <c r="D156" s="114">
        <f>'Valbara i utveckling'!CL10</f>
        <v>0</v>
      </c>
      <c r="E156" s="90"/>
      <c r="F156" s="90">
        <f>'Valbara i utveckling'!CL30</f>
        <v>0</v>
      </c>
      <c r="G156" s="90"/>
      <c r="H156" s="90">
        <f>'Valbara i utveckling'!CL31</f>
        <v>0</v>
      </c>
      <c r="I156" s="90"/>
      <c r="J156" s="223">
        <f>'Valbara i utveckling'!CL32</f>
        <v>0</v>
      </c>
    </row>
    <row r="157" spans="3:10" ht="15" hidden="1" customHeight="1" outlineLevel="1" x14ac:dyDescent="0.25">
      <c r="C157" s="222">
        <f>'Valbara i utveckling'!CP1</f>
        <v>0</v>
      </c>
      <c r="D157" s="114">
        <f>'Valbara i utveckling'!CP10</f>
        <v>0</v>
      </c>
      <c r="E157" s="90"/>
      <c r="F157" s="90">
        <f>'Valbara i utveckling'!CP30</f>
        <v>0</v>
      </c>
      <c r="G157" s="90"/>
      <c r="H157" s="90">
        <f>'Valbara i utveckling'!CP31</f>
        <v>0</v>
      </c>
      <c r="I157" s="90"/>
      <c r="J157" s="223">
        <f>'Valbara i utveckling'!CP32</f>
        <v>0</v>
      </c>
    </row>
    <row r="158" spans="3:10" ht="15" hidden="1" customHeight="1" outlineLevel="1" x14ac:dyDescent="0.25">
      <c r="C158" s="222">
        <f>'Valbara i utveckling'!CT1</f>
        <v>0</v>
      </c>
      <c r="D158" s="114">
        <f>'Valbara i utveckling'!CT10</f>
        <v>0</v>
      </c>
      <c r="E158" s="90"/>
      <c r="F158" s="90">
        <f>'Valbara i utveckling'!CT30</f>
        <v>0</v>
      </c>
      <c r="G158" s="90"/>
      <c r="H158" s="90">
        <f>'Valbara i utveckling'!CT31</f>
        <v>0</v>
      </c>
      <c r="I158" s="90"/>
      <c r="J158" s="223">
        <f>'Valbara i utveckling'!CT32</f>
        <v>0</v>
      </c>
    </row>
    <row r="159" spans="3:10" ht="15" hidden="1" customHeight="1" outlineLevel="1" x14ac:dyDescent="0.25">
      <c r="C159" s="222">
        <f>'Valbara i utveckling'!CX1</f>
        <v>0</v>
      </c>
      <c r="D159" s="114">
        <f>'Valbara i utveckling'!CX10</f>
        <v>0</v>
      </c>
      <c r="E159" s="90"/>
      <c r="F159" s="90">
        <f>'Valbara i utveckling'!CX30</f>
        <v>0</v>
      </c>
      <c r="G159" s="90"/>
      <c r="H159" s="90">
        <f>'Valbara i utveckling'!CX31</f>
        <v>0</v>
      </c>
      <c r="I159" s="90"/>
      <c r="J159" s="223">
        <f>'Valbara i utveckling'!CX32</f>
        <v>0</v>
      </c>
    </row>
    <row r="160" spans="3:10" ht="15" hidden="1" customHeight="1" outlineLevel="1" x14ac:dyDescent="0.25">
      <c r="C160" s="222">
        <f>'Valbara i utveckling'!DB1</f>
        <v>0</v>
      </c>
      <c r="D160" s="114">
        <f>'Valbara i utveckling'!DB10</f>
        <v>0</v>
      </c>
      <c r="E160" s="90"/>
      <c r="F160" s="90">
        <f>'Valbara i utveckling'!DB30</f>
        <v>0</v>
      </c>
      <c r="G160" s="90"/>
      <c r="H160" s="90">
        <f>'Valbara i utveckling'!DB31</f>
        <v>0</v>
      </c>
      <c r="I160" s="90"/>
      <c r="J160" s="223">
        <f>'Valbara i utveckling'!DB32</f>
        <v>0</v>
      </c>
    </row>
    <row r="161" spans="3:10" ht="15" hidden="1" customHeight="1" outlineLevel="1" x14ac:dyDescent="0.25">
      <c r="C161" s="222">
        <f>'Valbara i utveckling'!DF1</f>
        <v>0</v>
      </c>
      <c r="D161" s="114">
        <f>'Valbara i utveckling'!DF10</f>
        <v>0</v>
      </c>
      <c r="E161" s="90"/>
      <c r="F161" s="90">
        <f>'Valbara i utveckling'!DF30</f>
        <v>0</v>
      </c>
      <c r="G161" s="90"/>
      <c r="H161" s="90">
        <f>'Valbara i utveckling'!DF31</f>
        <v>0</v>
      </c>
      <c r="I161" s="90"/>
      <c r="J161" s="223">
        <f>'Valbara i utveckling'!DF32</f>
        <v>0</v>
      </c>
    </row>
    <row r="162" spans="3:10" ht="15" hidden="1" customHeight="1" outlineLevel="1" x14ac:dyDescent="0.25">
      <c r="C162" s="222">
        <f>'Valbara i utveckling'!DJ1</f>
        <v>0</v>
      </c>
      <c r="D162" s="114">
        <f>'Valbara i utveckling'!DJ10</f>
        <v>0</v>
      </c>
      <c r="E162" s="90"/>
      <c r="F162" s="90">
        <f>'Valbara i utveckling'!DJ30</f>
        <v>0</v>
      </c>
      <c r="G162" s="90"/>
      <c r="H162" s="90">
        <f>'Valbara i utveckling'!DJ31</f>
        <v>0</v>
      </c>
      <c r="I162" s="90"/>
      <c r="J162" s="223">
        <f>'Valbara i utveckling'!DJ32</f>
        <v>0</v>
      </c>
    </row>
    <row r="163" spans="3:10" ht="15" hidden="1" customHeight="1" outlineLevel="1" thickBot="1" x14ac:dyDescent="0.3">
      <c r="C163" s="224">
        <f>'Valbara i utveckling'!DN1</f>
        <v>0</v>
      </c>
      <c r="D163" s="118">
        <f>'Valbara i utveckling'!DN10</f>
        <v>0</v>
      </c>
      <c r="E163" s="225"/>
      <c r="F163" s="225">
        <f>'Valbara i utveckling'!DN30</f>
        <v>0</v>
      </c>
      <c r="G163" s="225"/>
      <c r="H163" s="225">
        <f>'Valbara i utveckling'!DN31</f>
        <v>0</v>
      </c>
      <c r="I163" s="225"/>
      <c r="J163" s="226">
        <f>'Valbara i utveckling'!DN32</f>
        <v>0</v>
      </c>
    </row>
    <row r="164" spans="3:10" hidden="1" outlineLevel="1" x14ac:dyDescent="0.25">
      <c r="C164" s="115"/>
      <c r="D164" s="115"/>
      <c r="E164" s="115"/>
      <c r="F164" s="115"/>
      <c r="G164" s="115"/>
      <c r="H164" s="115"/>
      <c r="I164" s="115"/>
      <c r="J164" s="115"/>
    </row>
    <row r="165" spans="3:10" collapsed="1" x14ac:dyDescent="0.25">
      <c r="C165" s="115"/>
      <c r="D165" s="115"/>
      <c r="E165" s="115"/>
      <c r="F165" s="115"/>
      <c r="G165" s="115"/>
      <c r="H165" s="115"/>
      <c r="I165" s="115"/>
      <c r="J165" s="115"/>
    </row>
  </sheetData>
  <mergeCells count="3">
    <mergeCell ref="C2:J2"/>
    <mergeCell ref="A3:A7"/>
    <mergeCell ref="C3:J3"/>
  </mergeCells>
  <conditionalFormatting sqref="D8:D55">
    <cfRule type="cellIs" dxfId="18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8FECB-70E1-4710-8825-E13512438CE8}">
  <sheetPr>
    <tabColor rgb="FF92D050"/>
  </sheetPr>
  <dimension ref="A1:K165"/>
  <sheetViews>
    <sheetView showZeros="0" workbookViewId="0">
      <selection activeCell="A199" sqref="A199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58" t="str">
        <f>'Gemensamma Tjänster'!B12</f>
        <v>Region Östergötland</v>
      </c>
    </row>
    <row r="2" spans="1:11" ht="92.25" customHeight="1" x14ac:dyDescent="0.4">
      <c r="C2" s="312" t="s">
        <v>60</v>
      </c>
      <c r="D2" s="313"/>
      <c r="E2" s="313"/>
      <c r="F2" s="313"/>
      <c r="G2" s="313"/>
      <c r="H2" s="313"/>
      <c r="I2" s="313"/>
      <c r="J2" s="314"/>
    </row>
    <row r="3" spans="1:11" ht="21.75" customHeight="1" thickBot="1" x14ac:dyDescent="0.3">
      <c r="A3" s="318" t="s">
        <v>41</v>
      </c>
      <c r="C3" s="315" t="s">
        <v>42</v>
      </c>
      <c r="D3" s="316"/>
      <c r="E3" s="316"/>
      <c r="F3" s="316"/>
      <c r="G3" s="316"/>
      <c r="H3" s="316"/>
      <c r="I3" s="316"/>
      <c r="J3" s="317"/>
    </row>
    <row r="4" spans="1:11" x14ac:dyDescent="0.25">
      <c r="A4" s="318"/>
    </row>
    <row r="5" spans="1:11" ht="15.75" x14ac:dyDescent="0.25">
      <c r="A5" s="318"/>
      <c r="D5" s="52" t="s">
        <v>190</v>
      </c>
      <c r="E5" s="56"/>
      <c r="F5" s="52"/>
      <c r="G5" s="52"/>
      <c r="H5" s="57"/>
      <c r="I5" s="52"/>
      <c r="J5" s="52"/>
      <c r="K5" s="7"/>
    </row>
    <row r="6" spans="1:11" ht="15.75" thickBot="1" x14ac:dyDescent="0.3">
      <c r="A6" s="318"/>
    </row>
    <row r="7" spans="1:11" ht="30" x14ac:dyDescent="0.25">
      <c r="A7" s="318"/>
      <c r="C7" s="108" t="s">
        <v>30</v>
      </c>
      <c r="D7" s="109">
        <f>SUM(D8:D55)</f>
        <v>31267078.296421811</v>
      </c>
      <c r="E7" s="110"/>
      <c r="F7" s="111" t="s">
        <v>36</v>
      </c>
      <c r="G7" s="111"/>
      <c r="H7" s="96" t="s">
        <v>37</v>
      </c>
      <c r="I7" s="112"/>
      <c r="J7" s="113" t="s">
        <v>46</v>
      </c>
      <c r="K7" s="53"/>
    </row>
    <row r="8" spans="1:11" ht="15" hidden="1" customHeight="1" outlineLevel="1" x14ac:dyDescent="0.25">
      <c r="C8" s="107" t="str">
        <f>'Gemensamma Tjänster'!E2</f>
        <v>Identifierings-tjänster SITHS</v>
      </c>
      <c r="D8" s="114">
        <f>'Gemensamma Tjänster'!E12</f>
        <v>2297034.201839691</v>
      </c>
      <c r="E8" s="115"/>
      <c r="F8" s="94" t="str">
        <f>'Gemensamma Tjänster'!E31</f>
        <v>Kvartal förskott</v>
      </c>
      <c r="G8" s="115"/>
      <c r="H8" s="94" t="str">
        <f>'Gemensamma Tjänster'!E32</f>
        <v>Dec,Mar,Jun,Sep</v>
      </c>
      <c r="I8" s="115"/>
      <c r="J8" s="116" t="str">
        <f>'Gemensamma Tjänster'!E33</f>
        <v xml:space="preserve"> -</v>
      </c>
    </row>
    <row r="9" spans="1:11" ht="15" hidden="1" customHeight="1" outlineLevel="1" x14ac:dyDescent="0.25">
      <c r="C9" s="107" t="str">
        <f>'Gemensamma Tjänster'!F2</f>
        <v>Katalogtjänster HSA</v>
      </c>
      <c r="D9" s="114">
        <f>'Gemensamma Tjänster'!F12</f>
        <v>273705.6460222305</v>
      </c>
      <c r="E9" s="115"/>
      <c r="F9" s="94" t="str">
        <f>'Gemensamma Tjänster'!F31</f>
        <v>Kvartal förskott</v>
      </c>
      <c r="G9" s="115"/>
      <c r="H9" s="94" t="str">
        <f>'Gemensamma Tjänster'!F32</f>
        <v>Dec,Mar,Jun,Sep</v>
      </c>
      <c r="I9" s="115"/>
      <c r="J9" s="116" t="str">
        <f>'Gemensamma Tjänster'!F33</f>
        <v xml:space="preserve"> -</v>
      </c>
    </row>
    <row r="10" spans="1:11" ht="15" hidden="1" customHeight="1" outlineLevel="1" x14ac:dyDescent="0.25">
      <c r="C10" s="107" t="str">
        <f>'Gemensamma Tjänster'!G2</f>
        <v>Kommunikations-tjänster Sjunet</v>
      </c>
      <c r="D10" s="114">
        <f>'Gemensamma Tjänster'!G12</f>
        <v>53278.168973143664</v>
      </c>
      <c r="E10" s="115"/>
      <c r="F10" s="94" t="str">
        <f>'Gemensamma Tjänster'!G31</f>
        <v>Kvartal förskott</v>
      </c>
      <c r="G10" s="115"/>
      <c r="H10" s="94" t="str">
        <f>'Gemensamma Tjänster'!G32</f>
        <v>Dec,Mar,Jun,Sep</v>
      </c>
      <c r="I10" s="115"/>
      <c r="J10" s="116" t="str">
        <f>'Gemensamma Tjänster'!G33</f>
        <v xml:space="preserve"> -</v>
      </c>
    </row>
    <row r="11" spans="1:11" ht="15" hidden="1" customHeight="1" outlineLevel="1" x14ac:dyDescent="0.25">
      <c r="C11" s="107" t="str">
        <f>'Gemensamma Tjänster'!H2</f>
        <v>Säkerhetstjänster</v>
      </c>
      <c r="D11" s="114">
        <f>'Gemensamma Tjänster'!H12</f>
        <v>518991.96154531307</v>
      </c>
      <c r="E11" s="115"/>
      <c r="F11" s="94" t="str">
        <f>'Gemensamma Tjänster'!H31</f>
        <v>Kvartal förskott</v>
      </c>
      <c r="G11" s="115"/>
      <c r="H11" s="94" t="str">
        <f>'Gemensamma Tjänster'!H32</f>
        <v>Dec,Mar,Jun,Sep</v>
      </c>
      <c r="I11" s="115"/>
      <c r="J11" s="116" t="str">
        <f>'Gemensamma Tjänster'!H33</f>
        <v xml:space="preserve"> -</v>
      </c>
    </row>
    <row r="12" spans="1:11" ht="15" hidden="1" customHeight="1" outlineLevel="1" x14ac:dyDescent="0.25">
      <c r="C12" s="107" t="str">
        <f>'Gemensamma Tjänster'!I2</f>
        <v>1177 e-tjänster</v>
      </c>
      <c r="D12" s="114">
        <f>'Gemensamma Tjänster'!I12</f>
        <v>3732992.8388828328</v>
      </c>
      <c r="E12" s="115"/>
      <c r="F12" s="94" t="str">
        <f>'Gemensamma Tjänster'!I31</f>
        <v>Kvartal förskott</v>
      </c>
      <c r="G12" s="115"/>
      <c r="H12" s="94" t="str">
        <f>'Gemensamma Tjänster'!I32</f>
        <v>Dec,Mar,Jun,Sep</v>
      </c>
      <c r="I12" s="115"/>
      <c r="J12" s="116" t="str">
        <f>'Gemensamma Tjänster'!I33</f>
        <v xml:space="preserve"> -</v>
      </c>
    </row>
    <row r="13" spans="1:11" ht="15" hidden="1" customHeight="1" outlineLevel="1" x14ac:dyDescent="0.25">
      <c r="C13" s="107" t="str">
        <f>'Gemensamma Tjänster'!J2</f>
        <v xml:space="preserve">1177 på telefon </v>
      </c>
      <c r="D13" s="114">
        <f>'Gemensamma Tjänster'!J12</f>
        <v>2870377.5048536323</v>
      </c>
      <c r="E13" s="115"/>
      <c r="F13" s="94" t="str">
        <f>'Gemensamma Tjänster'!J31</f>
        <v>Kvartal förskott</v>
      </c>
      <c r="G13" s="115"/>
      <c r="H13" s="94" t="str">
        <f>'Gemensamma Tjänster'!J32</f>
        <v>Dec,Mar,Jun,Sep</v>
      </c>
      <c r="I13" s="115"/>
      <c r="J13" s="116" t="str">
        <f>'Gemensamma Tjänster'!J33</f>
        <v xml:space="preserve"> -</v>
      </c>
    </row>
    <row r="14" spans="1:11" ht="15" hidden="1" customHeight="1" outlineLevel="1" x14ac:dyDescent="0.25">
      <c r="C14" s="107" t="str">
        <f>'Gemensamma Tjänster'!K2</f>
        <v>1177.se</v>
      </c>
      <c r="D14" s="114">
        <f>'Gemensamma Tjänster'!K12</f>
        <v>2955994.4169181278</v>
      </c>
      <c r="E14" s="115"/>
      <c r="F14" s="94" t="str">
        <f>'Gemensamma Tjänster'!K31</f>
        <v>Kvartal förskott</v>
      </c>
      <c r="G14" s="115"/>
      <c r="H14" s="94" t="str">
        <f>'Gemensamma Tjänster'!K32</f>
        <v>Dec,Mar,Jun,Sep</v>
      </c>
      <c r="I14" s="115"/>
      <c r="J14" s="116" t="str">
        <f>'Gemensamma Tjänster'!K33</f>
        <v xml:space="preserve"> -</v>
      </c>
    </row>
    <row r="15" spans="1:11" ht="15" hidden="1" customHeight="1" outlineLevel="1" x14ac:dyDescent="0.25">
      <c r="C15" s="107" t="str">
        <f>'Gemensamma Tjänster'!L2</f>
        <v>Eira 
(biblioteks- konsortium)</v>
      </c>
      <c r="D15" s="114">
        <f>'Gemensamma Tjänster'!L12</f>
        <v>184865.62726561152</v>
      </c>
      <c r="E15" s="115"/>
      <c r="F15" s="94" t="str">
        <f>'Gemensamma Tjänster'!L31</f>
        <v>Kvartal förskott. Licens separat</v>
      </c>
      <c r="G15" s="115"/>
      <c r="H15" s="94" t="str">
        <f>'Gemensamma Tjänster'!L32</f>
        <v>Dec,Mar,Jun,Sep</v>
      </c>
      <c r="I15" s="115"/>
      <c r="J15" s="116" t="str">
        <f>'Gemensamma Tjänster'!L33</f>
        <v xml:space="preserve"> -</v>
      </c>
    </row>
    <row r="16" spans="1:11" ht="15" hidden="1" customHeight="1" outlineLevel="1" x14ac:dyDescent="0.25">
      <c r="C16" s="107" t="str">
        <f>'Gemensamma Tjänster'!M2</f>
        <v>Elektronisk remiss</v>
      </c>
      <c r="D16" s="114">
        <f>'Gemensamma Tjänster'!M12</f>
        <v>193145.92474749259</v>
      </c>
      <c r="E16" s="115"/>
      <c r="F16" s="94" t="str">
        <f>'Gemensamma Tjänster'!M31</f>
        <v>Kvartal förskott</v>
      </c>
      <c r="G16" s="115"/>
      <c r="H16" s="94" t="str">
        <f>'Gemensamma Tjänster'!M32</f>
        <v>Dec,Mar,Jun,Sep</v>
      </c>
      <c r="I16" s="115"/>
      <c r="J16" s="116" t="str">
        <f>'Gemensamma Tjänster'!M33</f>
        <v xml:space="preserve"> -</v>
      </c>
    </row>
    <row r="17" spans="3:10" ht="15" hidden="1" customHeight="1" outlineLevel="1" x14ac:dyDescent="0.25">
      <c r="C17" s="107" t="str">
        <f>'Gemensamma Tjänster'!N2</f>
        <v>Födelseanmälan</v>
      </c>
      <c r="D17" s="114">
        <f>'Gemensamma Tjänster'!N12</f>
        <v>134763.90531087478</v>
      </c>
      <c r="E17" s="115"/>
      <c r="F17" s="94" t="str">
        <f>'Gemensamma Tjänster'!N31</f>
        <v>Kvartal förskott</v>
      </c>
      <c r="G17" s="115"/>
      <c r="H17" s="94" t="str">
        <f>'Gemensamma Tjänster'!N32</f>
        <v>Dec,Mar,Jun,Sep</v>
      </c>
      <c r="I17" s="115"/>
      <c r="J17" s="116" t="str">
        <f>'Gemensamma Tjänster'!N33</f>
        <v xml:space="preserve"> -</v>
      </c>
    </row>
    <row r="18" spans="3:10" ht="15" hidden="1" customHeight="1" outlineLevel="1" x14ac:dyDescent="0.25">
      <c r="C18" s="107" t="str">
        <f>'Gemensamma Tjänster'!O2</f>
        <v>Infektions-verktyget</v>
      </c>
      <c r="D18" s="114">
        <f>'Gemensamma Tjänster'!O12</f>
        <v>448119.5063752986</v>
      </c>
      <c r="E18" s="115"/>
      <c r="F18" s="94" t="str">
        <f>'Gemensamma Tjänster'!O31</f>
        <v>Kvartal förskott</v>
      </c>
      <c r="G18" s="115"/>
      <c r="H18" s="94" t="str">
        <f>'Gemensamma Tjänster'!O32</f>
        <v>Dec,Mar,Jun,Sep</v>
      </c>
      <c r="I18" s="115"/>
      <c r="J18" s="116" t="str">
        <f>'Gemensamma Tjänster'!O33</f>
        <v xml:space="preserve"> -</v>
      </c>
    </row>
    <row r="19" spans="3:10" ht="15" hidden="1" customHeight="1" outlineLevel="1" x14ac:dyDescent="0.25">
      <c r="C19" s="107" t="str">
        <f>'Gemensamma Tjänster'!P2</f>
        <v>1177 journal</v>
      </c>
      <c r="D19" s="114">
        <f>'Gemensamma Tjänster'!P12</f>
        <v>1236707.473450101</v>
      </c>
      <c r="E19" s="115"/>
      <c r="F19" s="94" t="str">
        <f>'Gemensamma Tjänster'!P31</f>
        <v>Kvartal förskott</v>
      </c>
      <c r="G19" s="115"/>
      <c r="H19" s="94" t="str">
        <f>'Gemensamma Tjänster'!P32</f>
        <v>Dec,Mar,Jun,Sep</v>
      </c>
      <c r="I19" s="115"/>
      <c r="J19" s="116" t="str">
        <f>'Gemensamma Tjänster'!P33</f>
        <v xml:space="preserve"> -</v>
      </c>
    </row>
    <row r="20" spans="3:10" ht="15" hidden="1" customHeight="1" outlineLevel="1" x14ac:dyDescent="0.25">
      <c r="C20" s="107" t="str">
        <f>'Gemensamma Tjänster'!Q2</f>
        <v>Intygstjänster Webcert</v>
      </c>
      <c r="D20" s="114">
        <f>'Gemensamma Tjänster'!Q12</f>
        <v>657621.44136333384</v>
      </c>
      <c r="E20" s="115"/>
      <c r="F20" s="94" t="str">
        <f>'Gemensamma Tjänster'!Q31</f>
        <v>Kvartal förskott</v>
      </c>
      <c r="G20" s="115"/>
      <c r="H20" s="94" t="str">
        <f>'Gemensamma Tjänster'!Q32</f>
        <v>Dec,Mar,Jun,Sep</v>
      </c>
      <c r="I20" s="115"/>
      <c r="J20" s="116" t="str">
        <f>'Gemensamma Tjänster'!Q33</f>
        <v xml:space="preserve"> -</v>
      </c>
    </row>
    <row r="21" spans="3:10" ht="15" hidden="1" customHeight="1" outlineLevel="1" x14ac:dyDescent="0.25">
      <c r="C21" s="107" t="str">
        <f>'Gemensamma Tjänster'!R2</f>
        <v>Nationell patientöversikt</v>
      </c>
      <c r="D21" s="114">
        <f>'Gemensamma Tjänster'!R12</f>
        <v>686173.57247229095</v>
      </c>
      <c r="E21" s="115"/>
      <c r="F21" s="94" t="str">
        <f>'Gemensamma Tjänster'!R31</f>
        <v>Kvartal förskott</v>
      </c>
      <c r="G21" s="115"/>
      <c r="H21" s="94" t="str">
        <f>'Gemensamma Tjänster'!R32</f>
        <v>Dec,Mar,Jun,Sep</v>
      </c>
      <c r="I21" s="115"/>
      <c r="J21" s="116" t="str">
        <f>'Gemensamma Tjänster'!R33</f>
        <v xml:space="preserve"> -</v>
      </c>
    </row>
    <row r="22" spans="3:10" ht="15" hidden="1" customHeight="1" outlineLevel="1" x14ac:dyDescent="0.25">
      <c r="C22" s="107" t="str">
        <f>'Gemensamma Tjänster'!S2</f>
        <v>Pascal</v>
      </c>
      <c r="D22" s="114">
        <f>'Gemensamma Tjänster'!S12</f>
        <v>151202.46728183934</v>
      </c>
      <c r="E22" s="115"/>
      <c r="F22" s="94" t="str">
        <f>'Gemensamma Tjänster'!S31</f>
        <v>Kvartal förskott</v>
      </c>
      <c r="G22" s="115"/>
      <c r="H22" s="94" t="str">
        <f>'Gemensamma Tjänster'!S32</f>
        <v>Dec,Mar,Jun,Sep</v>
      </c>
      <c r="I22" s="115"/>
      <c r="J22" s="116" t="str">
        <f>'Gemensamma Tjänster'!S33</f>
        <v xml:space="preserve"> -</v>
      </c>
    </row>
    <row r="23" spans="3:10" ht="15" hidden="1" customHeight="1" outlineLevel="1" x14ac:dyDescent="0.25">
      <c r="C23" s="107" t="str">
        <f>'Gemensamma Tjänster'!T2</f>
        <v>Rikshandboken i barnhälsovård</v>
      </c>
      <c r="D23" s="114">
        <f>'Gemensamma Tjänster'!T12</f>
        <v>445248.14183888561</v>
      </c>
      <c r="E23" s="115"/>
      <c r="F23" s="94" t="str">
        <f>'Gemensamma Tjänster'!T31</f>
        <v>Kvartal förskott</v>
      </c>
      <c r="G23" s="115"/>
      <c r="H23" s="94" t="str">
        <f>'Gemensamma Tjänster'!T32</f>
        <v>Dec,Mar,Jun,Sep</v>
      </c>
      <c r="I23" s="115"/>
      <c r="J23" s="116" t="str">
        <f>'Gemensamma Tjänster'!T33</f>
        <v xml:space="preserve"> -</v>
      </c>
    </row>
    <row r="24" spans="3:10" ht="15" hidden="1" customHeight="1" outlineLevel="1" x14ac:dyDescent="0.25">
      <c r="C24" s="107" t="str">
        <f>'Gemensamma Tjänster'!U2</f>
        <v>1177 högkostnadsskydd</v>
      </c>
      <c r="D24" s="114">
        <f>'Gemensamma Tjänster'!U12</f>
        <v>333035.21575586463</v>
      </c>
      <c r="E24" s="115"/>
      <c r="F24" s="94" t="str">
        <f>'Gemensamma Tjänster'!U31</f>
        <v>Kvartal förskott</v>
      </c>
      <c r="G24" s="115"/>
      <c r="H24" s="94" t="str">
        <f>'Gemensamma Tjänster'!U32</f>
        <v>Dec,Mar,Jun,Sep</v>
      </c>
      <c r="I24" s="115"/>
      <c r="J24" s="116" t="str">
        <f>'Gemensamma Tjänster'!U33</f>
        <v xml:space="preserve"> -</v>
      </c>
    </row>
    <row r="25" spans="3:10" ht="15" hidden="1" customHeight="1" outlineLevel="1" x14ac:dyDescent="0.25">
      <c r="C25" s="107" t="str">
        <f>'Gemensamma Tjänster'!V2</f>
        <v>NKK Nationellt kliniskt kunskapsstöd</v>
      </c>
      <c r="D25" s="114">
        <f>'Gemensamma Tjänster'!V12</f>
        <v>1511773.4284214573</v>
      </c>
      <c r="E25" s="115"/>
      <c r="F25" s="94" t="str">
        <f>'Gemensamma Tjänster'!V31</f>
        <v>Kvartal förskott</v>
      </c>
      <c r="G25" s="115"/>
      <c r="H25" s="94" t="str">
        <f>'Gemensamma Tjänster'!V32</f>
        <v>Dec,Mar,Jun,Sep</v>
      </c>
      <c r="I25" s="115"/>
      <c r="J25" s="116">
        <f>'Gemensamma Tjänster'!V33</f>
        <v>0</v>
      </c>
    </row>
    <row r="26" spans="3:10" ht="15" hidden="1" customHeight="1" outlineLevel="1" x14ac:dyDescent="0.25">
      <c r="C26" s="107" t="str">
        <f>'Gemensamma Tjänster'!W2</f>
        <v>Svenska informationstjänster för läkemedel (Sil)</v>
      </c>
      <c r="D26" s="114">
        <f>'Gemensamma Tjänster'!W12</f>
        <v>2166455.3103406383</v>
      </c>
      <c r="E26" s="115"/>
      <c r="F26" s="94" t="str">
        <f>'Gemensamma Tjänster'!W31</f>
        <v>Kvartal förskott</v>
      </c>
      <c r="G26" s="115"/>
      <c r="H26" s="94" t="str">
        <f>'Gemensamma Tjänster'!W32</f>
        <v>Dec,Mar,Jun,Sep</v>
      </c>
      <c r="I26" s="115"/>
      <c r="J26" s="116" t="str">
        <f>'Gemensamma Tjänster'!W33</f>
        <v xml:space="preserve"> -</v>
      </c>
    </row>
    <row r="27" spans="3:10" ht="15" hidden="1" customHeight="1" outlineLevel="1" x14ac:dyDescent="0.25">
      <c r="C27" s="107" t="str">
        <f>'Gemensamma Tjänster'!X2</f>
        <v>UMO (Youmo)</v>
      </c>
      <c r="D27" s="114">
        <f>'Gemensamma Tjänster'!X12</f>
        <v>892718.00198782072</v>
      </c>
      <c r="E27" s="115"/>
      <c r="F27" s="94" t="str">
        <f>'Gemensamma Tjänster'!X31</f>
        <v>Kvartal förskott</v>
      </c>
      <c r="G27" s="115"/>
      <c r="H27" s="94" t="str">
        <f>'Gemensamma Tjänster'!X32</f>
        <v>Dec,Mar,Jun,Sep</v>
      </c>
      <c r="I27" s="115"/>
      <c r="J27" s="116" t="str">
        <f>'Gemensamma Tjänster'!X33</f>
        <v xml:space="preserve"> -</v>
      </c>
    </row>
    <row r="28" spans="3:10" ht="15" hidden="1" customHeight="1" outlineLevel="1" x14ac:dyDescent="0.25">
      <c r="C28" s="107" t="str">
        <f>'Gemensamma Tjänster'!Y2</f>
        <v>Vårdhandboken</v>
      </c>
      <c r="D28" s="114">
        <f>'Gemensamma Tjänster'!Y12</f>
        <v>472242.55768683855</v>
      </c>
      <c r="E28" s="115"/>
      <c r="F28" s="94" t="str">
        <f>'Gemensamma Tjänster'!Y31</f>
        <v>Kvartal förskott</v>
      </c>
      <c r="G28" s="115"/>
      <c r="H28" s="94" t="str">
        <f>'Gemensamma Tjänster'!Y32</f>
        <v>Dec,Mar,Jun,Sep</v>
      </c>
      <c r="I28" s="115"/>
      <c r="J28" s="116" t="str">
        <f>'Gemensamma Tjänster'!Y33</f>
        <v xml:space="preserve"> -</v>
      </c>
    </row>
    <row r="29" spans="3:10" ht="15" hidden="1" customHeight="1" outlineLevel="1" x14ac:dyDescent="0.25">
      <c r="C29" s="107" t="str">
        <f>'Gemensamma Tjänster'!Z2</f>
        <v>1177 rådgivningsstöd webb</v>
      </c>
      <c r="D29" s="114">
        <f>'Gemensamma Tjänster'!Z12</f>
        <v>382699.05461879837</v>
      </c>
      <c r="E29" s="115"/>
      <c r="F29" s="94" t="str">
        <f>'Gemensamma Tjänster'!Z31</f>
        <v>Kvartal förskott</v>
      </c>
      <c r="G29" s="115"/>
      <c r="H29" s="94" t="str">
        <f>'Gemensamma Tjänster'!Z32</f>
        <v>Dec,Mar,Jun,Sep</v>
      </c>
      <c r="I29" s="115"/>
      <c r="J29" s="116" t="str">
        <f>'Gemensamma Tjänster'!Z33</f>
        <v xml:space="preserve"> -</v>
      </c>
    </row>
    <row r="30" spans="3:10" ht="15" hidden="1" customHeight="1" outlineLevel="1" x14ac:dyDescent="0.25">
      <c r="C30" s="107" t="str">
        <f>'Gemensamma Tjänster'!AA2</f>
        <v>1177  stöd och behandlings-plattform</v>
      </c>
      <c r="D30" s="114">
        <f>'Gemensamma Tjänster'!AA12</f>
        <v>1671769.4495960614</v>
      </c>
      <c r="E30" s="115"/>
      <c r="F30" s="94" t="str">
        <f>'Gemensamma Tjänster'!AA31</f>
        <v>Kvartal förskott</v>
      </c>
      <c r="G30" s="115"/>
      <c r="H30" s="94" t="str">
        <f>'Gemensamma Tjänster'!AA32</f>
        <v>Dec,Mar,Jun,Sep</v>
      </c>
      <c r="I30" s="115"/>
      <c r="J30" s="116" t="str">
        <f>'Gemensamma Tjänster'!AA33</f>
        <v xml:space="preserve"> -</v>
      </c>
    </row>
    <row r="31" spans="3:10" ht="15" hidden="1" customHeight="1" outlineLevel="1" x14ac:dyDescent="0.25">
      <c r="C31" s="107" t="str">
        <f>'Gemensamma Tjänster'!AB2</f>
        <v>Utomläns- fakturering</v>
      </c>
      <c r="D31" s="114">
        <f>'Gemensamma Tjänster'!AB12</f>
        <v>168322.97833020199</v>
      </c>
      <c r="E31" s="115"/>
      <c r="F31" s="94" t="str">
        <f>'Gemensamma Tjänster'!AB31</f>
        <v>Kvartal förskott</v>
      </c>
      <c r="G31" s="115"/>
      <c r="H31" s="94" t="str">
        <f>'Gemensamma Tjänster'!AB32</f>
        <v>Dec,Mar,Jun,Sep</v>
      </c>
      <c r="I31" s="115"/>
      <c r="J31" s="116" t="str">
        <f>'Gemensamma Tjänster'!AB33</f>
        <v xml:space="preserve"> -</v>
      </c>
    </row>
    <row r="32" spans="3:10" ht="15" hidden="1" customHeight="1" outlineLevel="1" x14ac:dyDescent="0.25">
      <c r="C32" s="107" t="str">
        <f>'Gemensamma Tjänster'!AC2</f>
        <v>Gemensam infrastruktur</v>
      </c>
      <c r="D32" s="114">
        <f>'Gemensamma Tjänster'!AC12</f>
        <v>3723162.0045512896</v>
      </c>
      <c r="E32" s="115"/>
      <c r="F32" s="94" t="str">
        <f>'Gemensamma Tjänster'!AC31</f>
        <v>Kvartal förskott</v>
      </c>
      <c r="G32" s="115"/>
      <c r="H32" s="94" t="str">
        <f>'Gemensamma Tjänster'!AC32</f>
        <v>Dec,Mar,Jun,Sep</v>
      </c>
      <c r="I32" s="115"/>
      <c r="J32" s="116" t="str">
        <f>'Gemensamma Tjänster'!AC33</f>
        <v xml:space="preserve"> -</v>
      </c>
    </row>
    <row r="33" spans="3:10" ht="15" hidden="1" customHeight="1" outlineLevel="1" x14ac:dyDescent="0.25">
      <c r="C33" s="107" t="str">
        <f>'Gemensamma Tjänster'!AD2</f>
        <v>Gemensam arkitektur</v>
      </c>
      <c r="D33" s="114">
        <f>'Gemensamma Tjänster'!AD12</f>
        <v>1077231.8870977217</v>
      </c>
      <c r="E33" s="115"/>
      <c r="F33" s="94" t="str">
        <f>'Gemensamma Tjänster'!AD31</f>
        <v>Kvartal förskott</v>
      </c>
      <c r="G33" s="115"/>
      <c r="H33" s="94" t="str">
        <f>'Gemensamma Tjänster'!AD32</f>
        <v>Dec,Mar,Jun,Sep</v>
      </c>
      <c r="I33" s="115"/>
      <c r="J33" s="116" t="str">
        <f>'Gemensamma Tjänster'!AD33</f>
        <v xml:space="preserve"> -</v>
      </c>
    </row>
    <row r="34" spans="3:10" ht="15" hidden="1" customHeight="1" outlineLevel="1" x14ac:dyDescent="0.25">
      <c r="C34" s="107" t="str">
        <f>'Gemensamma Tjänster'!AE2</f>
        <v>1177 listning</v>
      </c>
      <c r="D34" s="114">
        <f>'Gemensamma Tjänster'!AE12</f>
        <v>280744.07834211295</v>
      </c>
      <c r="E34" s="115"/>
      <c r="F34" s="94" t="str">
        <f>'Gemensamma Tjänster'!AE31</f>
        <v>Kvartal förskott</v>
      </c>
      <c r="G34" s="115"/>
      <c r="H34" s="94" t="str">
        <f>'Gemensamma Tjänster'!AE32</f>
        <v>Dec,Mar,Jun,Sep</v>
      </c>
      <c r="I34" s="115"/>
      <c r="J34" s="116" t="str">
        <f>'Gemensamma Tjänster'!AE33</f>
        <v xml:space="preserve"> -</v>
      </c>
    </row>
    <row r="35" spans="3:10" ht="15" hidden="1" customHeight="1" outlineLevel="1" x14ac:dyDescent="0.25">
      <c r="C35" s="107" t="str">
        <f>'Gemensamma Tjänster'!AF2</f>
        <v>IAM IDP Gemensam del</v>
      </c>
      <c r="D35" s="114">
        <f>'Gemensamma Tjänster'!AF12</f>
        <v>390634.78835630987</v>
      </c>
      <c r="E35" s="115"/>
      <c r="F35" s="94" t="str">
        <f>'Gemensamma Tjänster'!AF31</f>
        <v>Kvartal förskott</v>
      </c>
      <c r="G35" s="115"/>
      <c r="H35" s="94" t="str">
        <f>'Gemensamma Tjänster'!AF32</f>
        <v>Dec,Mar,Jun,Sep</v>
      </c>
      <c r="I35" s="115"/>
      <c r="J35" s="116">
        <f>'Gemensamma Tjänster'!AF33</f>
        <v>0</v>
      </c>
    </row>
    <row r="36" spans="3:10" ht="15" hidden="1" customHeight="1" outlineLevel="1" x14ac:dyDescent="0.25">
      <c r="C36" s="107" t="str">
        <f>'Gemensamma Tjänster'!AG2</f>
        <v>Överskjutande SMS &amp; Inloggnings-kostnader Prel</v>
      </c>
      <c r="D36" s="114">
        <f>'Gemensamma Tjänster'!AG12</f>
        <v>653532</v>
      </c>
      <c r="E36" s="115"/>
      <c r="F36" s="94" t="str">
        <f>'Gemensamma Tjänster'!AG31</f>
        <v>Överskjutande utöver 18,2 mkr</v>
      </c>
      <c r="G36" s="115"/>
      <c r="H36" s="94" t="str">
        <f>'Gemensamma Tjänster'!AG32</f>
        <v>Efter årsslut 2024</v>
      </c>
      <c r="I36" s="115"/>
      <c r="J36" s="116">
        <f>'Gemensamma Tjänster'!AG33</f>
        <v>0</v>
      </c>
    </row>
    <row r="37" spans="3:10" ht="15" hidden="1" customHeight="1" outlineLevel="1" x14ac:dyDescent="0.25">
      <c r="C37" s="107" t="str">
        <f>'Gemensamma Tjänster'!AH2</f>
        <v>1177 tidbokning
NY i förv.</v>
      </c>
      <c r="D37" s="114">
        <f>'Gemensamma Tjänster'!AH12</f>
        <v>702534.74219598493</v>
      </c>
      <c r="E37" s="115"/>
      <c r="F37" s="94" t="str">
        <f>'Gemensamma Tjänster'!AH31</f>
        <v>Kvartal förskott</v>
      </c>
      <c r="G37" s="115"/>
      <c r="H37" s="94" t="str">
        <f>'Gemensamma Tjänster'!AH32</f>
        <v>Dec,Mar,Jun,Sep</v>
      </c>
      <c r="I37" s="115"/>
      <c r="J37" s="116">
        <f>'Gemensamma Tjänster'!AH33</f>
        <v>0</v>
      </c>
    </row>
    <row r="38" spans="3:10" ht="15" hidden="1" customHeight="1" outlineLevel="1" x14ac:dyDescent="0.25">
      <c r="C38" s="107">
        <f>'Gemensamma Tjänster'!AI2</f>
        <v>0</v>
      </c>
      <c r="D38" s="114">
        <f>'Gemensamma Tjänster'!AI12</f>
        <v>0</v>
      </c>
      <c r="E38" s="115"/>
      <c r="F38" s="94">
        <f>'Gemensamma Tjänster'!AI31</f>
        <v>0</v>
      </c>
      <c r="G38" s="115"/>
      <c r="H38" s="94">
        <f>'Gemensamma Tjänster'!AI32</f>
        <v>0</v>
      </c>
      <c r="I38" s="115"/>
      <c r="J38" s="116">
        <f>'Gemensamma Tjänster'!AI33</f>
        <v>0</v>
      </c>
    </row>
    <row r="39" spans="3:10" ht="15" hidden="1" customHeight="1" outlineLevel="1" x14ac:dyDescent="0.25">
      <c r="C39" s="107">
        <f>'Gemensamma Tjänster'!AJ2</f>
        <v>0</v>
      </c>
      <c r="D39" s="114">
        <f>'Gemensamma Tjänster'!AJ12</f>
        <v>0</v>
      </c>
      <c r="E39" s="115"/>
      <c r="F39" s="94">
        <f>'Gemensamma Tjänster'!AJ31</f>
        <v>0</v>
      </c>
      <c r="G39" s="115"/>
      <c r="H39" s="94">
        <f>'Gemensamma Tjänster'!AJ32</f>
        <v>0</v>
      </c>
      <c r="I39" s="115"/>
      <c r="J39" s="116">
        <f>'Gemensamma Tjänster'!AJ33</f>
        <v>0</v>
      </c>
    </row>
    <row r="40" spans="3:10" ht="15" hidden="1" customHeight="1" outlineLevel="1" x14ac:dyDescent="0.25">
      <c r="C40" s="107">
        <f>'Gemensamma Tjänster'!AK2</f>
        <v>0</v>
      </c>
      <c r="D40" s="114">
        <f>'Gemensamma Tjänster'!AK12</f>
        <v>0</v>
      </c>
      <c r="E40" s="115"/>
      <c r="F40" s="94">
        <f>'Gemensamma Tjänster'!AK31</f>
        <v>0</v>
      </c>
      <c r="G40" s="115"/>
      <c r="H40" s="94">
        <f>'Gemensamma Tjänster'!AK32</f>
        <v>0</v>
      </c>
      <c r="I40" s="115"/>
      <c r="J40" s="116">
        <f>'Gemensamma Tjänster'!AK33</f>
        <v>0</v>
      </c>
    </row>
    <row r="41" spans="3:10" ht="15" hidden="1" customHeight="1" outlineLevel="1" x14ac:dyDescent="0.25">
      <c r="C41" s="107">
        <f>'Gemensamma Tjänster'!AL2</f>
        <v>0</v>
      </c>
      <c r="D41" s="114">
        <f>'Gemensamma Tjänster'!AL12</f>
        <v>0</v>
      </c>
      <c r="E41" s="115"/>
      <c r="F41" s="94">
        <f>'Gemensamma Tjänster'!AL31</f>
        <v>0</v>
      </c>
      <c r="G41" s="115"/>
      <c r="H41" s="94">
        <f>'Gemensamma Tjänster'!AL32</f>
        <v>0</v>
      </c>
      <c r="I41" s="115"/>
      <c r="J41" s="116">
        <f>'Gemensamma Tjänster'!AL33</f>
        <v>0</v>
      </c>
    </row>
    <row r="42" spans="3:10" ht="15" hidden="1" customHeight="1" outlineLevel="1" x14ac:dyDescent="0.25">
      <c r="C42" s="107">
        <f>'Gemensamma Tjänster'!AM2</f>
        <v>0</v>
      </c>
      <c r="D42" s="114">
        <f>'Gemensamma Tjänster'!AM12</f>
        <v>0</v>
      </c>
      <c r="E42" s="115"/>
      <c r="F42" s="94">
        <f>'Gemensamma Tjänster'!AM31</f>
        <v>0</v>
      </c>
      <c r="G42" s="115"/>
      <c r="H42" s="94">
        <f>'Gemensamma Tjänster'!AM32</f>
        <v>0</v>
      </c>
      <c r="I42" s="115"/>
      <c r="J42" s="116">
        <f>'Gemensamma Tjänster'!AM33</f>
        <v>0</v>
      </c>
    </row>
    <row r="43" spans="3:10" ht="15" hidden="1" customHeight="1" outlineLevel="1" x14ac:dyDescent="0.25">
      <c r="C43" s="107">
        <f>'Gemensamma Tjänster'!AN2</f>
        <v>0</v>
      </c>
      <c r="D43" s="114">
        <f>'Gemensamma Tjänster'!AN12</f>
        <v>0</v>
      </c>
      <c r="E43" s="115"/>
      <c r="F43" s="94">
        <f>'Gemensamma Tjänster'!AN31</f>
        <v>0</v>
      </c>
      <c r="G43" s="115"/>
      <c r="H43" s="94">
        <f>'Gemensamma Tjänster'!AN32</f>
        <v>0</v>
      </c>
      <c r="I43" s="115"/>
      <c r="J43" s="116">
        <f>'Gemensamma Tjänster'!AN33</f>
        <v>0</v>
      </c>
    </row>
    <row r="44" spans="3:10" ht="15" hidden="1" customHeight="1" outlineLevel="1" x14ac:dyDescent="0.25">
      <c r="C44" s="107">
        <f>'Gemensamma Tjänster'!AO2</f>
        <v>0</v>
      </c>
      <c r="D44" s="114">
        <f>'Gemensamma Tjänster'!AO12</f>
        <v>0</v>
      </c>
      <c r="E44" s="115"/>
      <c r="F44" s="94">
        <f>'Gemensamma Tjänster'!AO31</f>
        <v>0</v>
      </c>
      <c r="G44" s="115"/>
      <c r="H44" s="94">
        <f>'Gemensamma Tjänster'!AO32</f>
        <v>0</v>
      </c>
      <c r="I44" s="115"/>
      <c r="J44" s="116">
        <f>'Gemensamma Tjänster'!AO33</f>
        <v>0</v>
      </c>
    </row>
    <row r="45" spans="3:10" ht="15" hidden="1" customHeight="1" outlineLevel="1" x14ac:dyDescent="0.25">
      <c r="C45" s="107">
        <f>'Gemensamma Tjänster'!AP2</f>
        <v>0</v>
      </c>
      <c r="D45" s="114">
        <f>'Gemensamma Tjänster'!AP12</f>
        <v>0</v>
      </c>
      <c r="E45" s="115"/>
      <c r="F45" s="94">
        <f>'Gemensamma Tjänster'!AP31</f>
        <v>0</v>
      </c>
      <c r="G45" s="115"/>
      <c r="H45" s="94">
        <f>'Gemensamma Tjänster'!AP32</f>
        <v>0</v>
      </c>
      <c r="I45" s="115"/>
      <c r="J45" s="116">
        <f>'Gemensamma Tjänster'!AP33</f>
        <v>0</v>
      </c>
    </row>
    <row r="46" spans="3:10" ht="15" hidden="1" customHeight="1" outlineLevel="1" x14ac:dyDescent="0.25">
      <c r="C46" s="107">
        <f>'Gemensamma Tjänster'!AQ2</f>
        <v>0</v>
      </c>
      <c r="D46" s="114">
        <f>'Gemensamma Tjänster'!AQ12</f>
        <v>0</v>
      </c>
      <c r="E46" s="115"/>
      <c r="F46" s="94">
        <f>'Gemensamma Tjänster'!AQ31</f>
        <v>0</v>
      </c>
      <c r="G46" s="115"/>
      <c r="H46" s="94">
        <f>'Gemensamma Tjänster'!AQ32</f>
        <v>0</v>
      </c>
      <c r="I46" s="115"/>
      <c r="J46" s="116">
        <f>'Gemensamma Tjänster'!AQ33</f>
        <v>0</v>
      </c>
    </row>
    <row r="47" spans="3:10" ht="15" hidden="1" customHeight="1" outlineLevel="1" x14ac:dyDescent="0.25">
      <c r="C47" s="107">
        <f>'Gemensamma Tjänster'!AR2</f>
        <v>0</v>
      </c>
      <c r="D47" s="114">
        <f>'Gemensamma Tjänster'!AR12</f>
        <v>0</v>
      </c>
      <c r="E47" s="115"/>
      <c r="F47" s="94">
        <f>'Gemensamma Tjänster'!AR31</f>
        <v>0</v>
      </c>
      <c r="G47" s="115"/>
      <c r="H47" s="94">
        <f>'Gemensamma Tjänster'!AR32</f>
        <v>0</v>
      </c>
      <c r="I47" s="115"/>
      <c r="J47" s="116">
        <f>'Gemensamma Tjänster'!AR33</f>
        <v>0</v>
      </c>
    </row>
    <row r="48" spans="3:10" ht="15" hidden="1" customHeight="1" outlineLevel="1" x14ac:dyDescent="0.25">
      <c r="C48" s="107">
        <f>'Gemensamma Tjänster'!AS2</f>
        <v>0</v>
      </c>
      <c r="D48" s="114">
        <f>'Gemensamma Tjänster'!AS12</f>
        <v>0</v>
      </c>
      <c r="E48" s="115"/>
      <c r="F48" s="94">
        <f>'Gemensamma Tjänster'!AS31</f>
        <v>0</v>
      </c>
      <c r="G48" s="115"/>
      <c r="H48" s="94">
        <f>'Gemensamma Tjänster'!AS32</f>
        <v>0</v>
      </c>
      <c r="I48" s="115"/>
      <c r="J48" s="116">
        <f>'Gemensamma Tjänster'!AS33</f>
        <v>0</v>
      </c>
    </row>
    <row r="49" spans="3:10" ht="15" hidden="1" customHeight="1" outlineLevel="1" x14ac:dyDescent="0.25">
      <c r="C49" s="107">
        <f>'Gemensamma Tjänster'!AT2</f>
        <v>0</v>
      </c>
      <c r="D49" s="114">
        <f>'Gemensamma Tjänster'!AT12</f>
        <v>0</v>
      </c>
      <c r="E49" s="115"/>
      <c r="F49" s="94">
        <f>'Gemensamma Tjänster'!AT31</f>
        <v>0</v>
      </c>
      <c r="G49" s="115"/>
      <c r="H49" s="94">
        <f>'Gemensamma Tjänster'!AT32</f>
        <v>0</v>
      </c>
      <c r="I49" s="115"/>
      <c r="J49" s="116">
        <f>'Gemensamma Tjänster'!AT33</f>
        <v>0</v>
      </c>
    </row>
    <row r="50" spans="3:10" ht="15" hidden="1" customHeight="1" outlineLevel="1" x14ac:dyDescent="0.25">
      <c r="C50" s="107">
        <f>'Gemensamma Tjänster'!AU2</f>
        <v>0</v>
      </c>
      <c r="D50" s="114">
        <f>'Gemensamma Tjänster'!AU12</f>
        <v>0</v>
      </c>
      <c r="E50" s="115"/>
      <c r="F50" s="94">
        <f>'Gemensamma Tjänster'!AU31</f>
        <v>0</v>
      </c>
      <c r="G50" s="115"/>
      <c r="H50" s="94">
        <f>'Gemensamma Tjänster'!AU32</f>
        <v>0</v>
      </c>
      <c r="I50" s="115"/>
      <c r="J50" s="116">
        <f>'Gemensamma Tjänster'!AU33</f>
        <v>0</v>
      </c>
    </row>
    <row r="51" spans="3:10" ht="15" hidden="1" customHeight="1" outlineLevel="1" x14ac:dyDescent="0.25">
      <c r="C51" s="107">
        <f>'Gemensamma Tjänster'!AV2</f>
        <v>0</v>
      </c>
      <c r="D51" s="114">
        <f>'Gemensamma Tjänster'!AV12</f>
        <v>0</v>
      </c>
      <c r="E51" s="115"/>
      <c r="F51" s="94">
        <f>'Gemensamma Tjänster'!AV31</f>
        <v>0</v>
      </c>
      <c r="G51" s="115"/>
      <c r="H51" s="94">
        <f>'Gemensamma Tjänster'!AV32</f>
        <v>0</v>
      </c>
      <c r="I51" s="115"/>
      <c r="J51" s="116">
        <f>'Gemensamma Tjänster'!AV33</f>
        <v>0</v>
      </c>
    </row>
    <row r="52" spans="3:10" ht="15" hidden="1" customHeight="1" outlineLevel="1" x14ac:dyDescent="0.25">
      <c r="C52" s="107">
        <f>'Gemensamma Tjänster'!AW2</f>
        <v>0</v>
      </c>
      <c r="D52" s="114">
        <f>'Gemensamma Tjänster'!AW12</f>
        <v>0</v>
      </c>
      <c r="E52" s="115"/>
      <c r="F52" s="94">
        <f>'Gemensamma Tjänster'!AW31</f>
        <v>0</v>
      </c>
      <c r="G52" s="115"/>
      <c r="H52" s="94">
        <f>'Gemensamma Tjänster'!AW32</f>
        <v>0</v>
      </c>
      <c r="I52" s="115"/>
      <c r="J52" s="116">
        <f>'Gemensamma Tjänster'!AW33</f>
        <v>0</v>
      </c>
    </row>
    <row r="53" spans="3:10" ht="15" hidden="1" customHeight="1" outlineLevel="1" x14ac:dyDescent="0.25">
      <c r="C53" s="107">
        <f>'Gemensamma Tjänster'!AX2</f>
        <v>0</v>
      </c>
      <c r="D53" s="114">
        <f>'Gemensamma Tjänster'!AX12</f>
        <v>0</v>
      </c>
      <c r="E53" s="115"/>
      <c r="F53" s="94">
        <f>'Gemensamma Tjänster'!AX31</f>
        <v>0</v>
      </c>
      <c r="G53" s="115"/>
      <c r="H53" s="94">
        <f>'Gemensamma Tjänster'!AX32</f>
        <v>0</v>
      </c>
      <c r="I53" s="115"/>
      <c r="J53" s="116">
        <f>'Gemensamma Tjänster'!AX33</f>
        <v>0</v>
      </c>
    </row>
    <row r="54" spans="3:10" ht="15" hidden="1" customHeight="1" outlineLevel="1" x14ac:dyDescent="0.25">
      <c r="C54" s="107">
        <f>'Gemensamma Tjänster'!AY2</f>
        <v>0</v>
      </c>
      <c r="D54" s="114">
        <f>'Gemensamma Tjänster'!AY12</f>
        <v>0</v>
      </c>
      <c r="E54" s="115"/>
      <c r="F54" s="94">
        <f>'Gemensamma Tjänster'!AY31</f>
        <v>0</v>
      </c>
      <c r="G54" s="115"/>
      <c r="H54" s="94">
        <f>'Gemensamma Tjänster'!AY32</f>
        <v>0</v>
      </c>
      <c r="I54" s="115"/>
      <c r="J54" s="116">
        <f>'Gemensamma Tjänster'!AY33</f>
        <v>0</v>
      </c>
    </row>
    <row r="55" spans="3:10" ht="15" hidden="1" customHeight="1" outlineLevel="1" thickBot="1" x14ac:dyDescent="0.3">
      <c r="C55" s="117">
        <f>'Gemensamma Tjänster'!AZ2</f>
        <v>0</v>
      </c>
      <c r="D55" s="118">
        <f>'Gemensamma Tjänster'!AZ12</f>
        <v>0</v>
      </c>
      <c r="E55" s="119"/>
      <c r="F55" s="95">
        <f>'Gemensamma Tjänster'!AZ31</f>
        <v>0</v>
      </c>
      <c r="G55" s="119"/>
      <c r="H55" s="95">
        <f>'Gemensamma Tjänster'!AZ32</f>
        <v>0</v>
      </c>
      <c r="I55" s="119"/>
      <c r="J55" s="120">
        <f>'Gemensamma Tjänster'!AZ33</f>
        <v>0</v>
      </c>
    </row>
    <row r="56" spans="3:10" hidden="1" outlineLevel="1" x14ac:dyDescent="0.25">
      <c r="C56" s="115"/>
      <c r="D56" s="114"/>
      <c r="E56" s="115"/>
      <c r="F56" s="115"/>
      <c r="G56" s="115"/>
      <c r="H56" s="115"/>
      <c r="I56" s="115"/>
      <c r="J56" s="115"/>
    </row>
    <row r="57" spans="3:10" ht="15.75" collapsed="1" thickBot="1" x14ac:dyDescent="0.3">
      <c r="C57" s="115"/>
      <c r="D57" s="121"/>
      <c r="E57" s="115"/>
      <c r="F57" s="115"/>
      <c r="G57" s="115"/>
      <c r="H57" s="115"/>
      <c r="I57" s="115"/>
      <c r="J57" s="115"/>
    </row>
    <row r="58" spans="3:10" ht="21" x14ac:dyDescent="0.25">
      <c r="C58" s="108" t="s">
        <v>31</v>
      </c>
      <c r="D58" s="109">
        <f>SUM(D59:D107)</f>
        <v>11857456.455390435</v>
      </c>
      <c r="E58" s="110"/>
      <c r="F58" s="110" t="s">
        <v>39</v>
      </c>
      <c r="G58" s="110"/>
      <c r="H58" s="110"/>
      <c r="I58" s="110"/>
      <c r="J58" s="122"/>
    </row>
    <row r="59" spans="3:10" hidden="1" outlineLevel="1" x14ac:dyDescent="0.25">
      <c r="C59" s="107" t="str">
        <f>'Valbara Tjänster'!F1</f>
        <v>Händelseanalys (Nitha)</v>
      </c>
      <c r="D59" s="114">
        <f>'Valbara Tjänster'!F8</f>
        <v>259268.69779200002</v>
      </c>
      <c r="E59" s="115"/>
      <c r="F59" s="115" t="str">
        <f>'Valbara Tjänster'!F27</f>
        <v>Kvartal förskott</v>
      </c>
      <c r="G59" s="115"/>
      <c r="H59" s="115" t="str">
        <f>'Valbara Tjänster'!F28</f>
        <v>Dec,Mar,Jun,Sep</v>
      </c>
      <c r="I59" s="115"/>
      <c r="J59" s="116" t="str">
        <f>'Valbara Tjänster'!F29</f>
        <v>N/A</v>
      </c>
    </row>
    <row r="60" spans="3:10" ht="30" hidden="1" outlineLevel="1" x14ac:dyDescent="0.25">
      <c r="C60" s="107" t="str">
        <f>'Valbara Tjänster'!J1</f>
        <v>IAM IdP
(egna anslutningar)</v>
      </c>
      <c r="D60" s="114">
        <f>'Valbara Tjänster'!J8</f>
        <v>73509.695999999996</v>
      </c>
      <c r="E60" s="115"/>
      <c r="F60" s="115" t="str">
        <f>'Valbara Tjänster'!J27</f>
        <v>Kvartal förskott</v>
      </c>
      <c r="G60" s="115"/>
      <c r="H60" s="115" t="str">
        <f>'Valbara Tjänster'!J28</f>
        <v>Dec,Mar,Jun,Sep</v>
      </c>
      <c r="I60" s="115"/>
      <c r="J60" s="116" t="str">
        <f>'Valbara Tjänster'!J29</f>
        <v>N/A</v>
      </c>
    </row>
    <row r="61" spans="3:10" hidden="1" outlineLevel="1" x14ac:dyDescent="0.25">
      <c r="C61" s="107" t="str">
        <f>'Valbara Tjänster'!N1</f>
        <v>Säkerhets-tjänster Logg, spärr &amp; samtycke</v>
      </c>
      <c r="D61" s="114">
        <f>'Valbara Tjänster'!N8</f>
        <v>73509.695999999996</v>
      </c>
      <c r="E61" s="115"/>
      <c r="F61" s="115" t="str">
        <f>'Valbara Tjänster'!N27</f>
        <v>Kvartal förskott</v>
      </c>
      <c r="G61" s="115"/>
      <c r="H61" s="115" t="str">
        <f>'Valbara Tjänster'!N28</f>
        <v>Dec,Mar,Jun,Sep</v>
      </c>
      <c r="I61" s="115"/>
      <c r="J61" s="116" t="str">
        <f>'Valbara Tjänster'!N29</f>
        <v>N/A</v>
      </c>
    </row>
    <row r="62" spans="3:10" hidden="1" outlineLevel="1" x14ac:dyDescent="0.25">
      <c r="C62" s="107" t="str">
        <f>'Valbara Tjänster'!R1</f>
        <v>IAM Autentisering (egna anslutningar)</v>
      </c>
      <c r="D62" s="114">
        <f>'Valbara Tjänster'!R8</f>
        <v>0</v>
      </c>
      <c r="E62" s="115"/>
      <c r="F62" s="115" t="str">
        <f>'Valbara Tjänster'!R27</f>
        <v>Kvartal förskott</v>
      </c>
      <c r="G62" s="115"/>
      <c r="H62" s="115" t="str">
        <f>'Valbara Tjänster'!R28</f>
        <v>Dec,Mar,Jun,Sep</v>
      </c>
      <c r="I62" s="115"/>
      <c r="J62" s="116" t="str">
        <f>'Valbara Tjänster'!R29</f>
        <v>N/A</v>
      </c>
    </row>
    <row r="63" spans="3:10" hidden="1" outlineLevel="1" x14ac:dyDescent="0.25">
      <c r="C63" s="107" t="str">
        <f>'Valbara Tjänster'!V1</f>
        <v>Personuppgifts- tjänst</v>
      </c>
      <c r="D63" s="114">
        <f>'Valbara Tjänster'!V8</f>
        <v>73509.695999999996</v>
      </c>
      <c r="E63" s="115"/>
      <c r="F63" s="115" t="str">
        <f>'Valbara Tjänster'!V27</f>
        <v>Kvartal förskott</v>
      </c>
      <c r="G63" s="115"/>
      <c r="H63" s="115" t="str">
        <f>'Valbara Tjänster'!V28</f>
        <v>Dec,Mar,Jun,Sep</v>
      </c>
      <c r="I63" s="115"/>
      <c r="J63" s="116" t="str">
        <f>'Valbara Tjänster'!V29</f>
        <v>N/A</v>
      </c>
    </row>
    <row r="64" spans="3:10" ht="45" hidden="1" outlineLevel="1" x14ac:dyDescent="0.25">
      <c r="C64" s="107" t="str">
        <f>'Valbara Tjänster'!Z1</f>
        <v xml:space="preserve">1177 formulär- hantering </v>
      </c>
      <c r="D64" s="114">
        <f>'Valbara Tjänster'!Z8</f>
        <v>553035.49591679999</v>
      </c>
      <c r="E64" s="115"/>
      <c r="F64" s="115" t="str">
        <f>'Valbara Tjänster'!Z27</f>
        <v>Kvartal förskott</v>
      </c>
      <c r="G64" s="115"/>
      <c r="H64" s="115" t="str">
        <f>'Valbara Tjänster'!Z28</f>
        <v>Dec,Mar,Jun,Sep</v>
      </c>
      <c r="I64" s="115"/>
      <c r="J64" s="116" t="str">
        <f>'Valbara Tjänster'!Z29</f>
        <v>N/A</v>
      </c>
    </row>
    <row r="65" spans="3:10" hidden="1" outlineLevel="1" x14ac:dyDescent="0.25">
      <c r="C65" s="107" t="str">
        <f>'Valbara Tjänster'!AD1</f>
        <v xml:space="preserve">Ombudstjänsten </v>
      </c>
      <c r="D65" s="114">
        <f>'Valbara Tjänster'!AD8</f>
        <v>180422.1978624</v>
      </c>
      <c r="E65" s="115"/>
      <c r="F65" s="115" t="str">
        <f>'Valbara Tjänster'!AD27</f>
        <v>Kvartal förskott</v>
      </c>
      <c r="G65" s="115"/>
      <c r="H65" s="115" t="str">
        <f>'Valbara Tjänster'!AD28</f>
        <v>Dec,Mar,Jun,Sep</v>
      </c>
      <c r="I65" s="115"/>
      <c r="J65" s="116" t="str">
        <f>'Valbara Tjänster'!AD29</f>
        <v>N/A</v>
      </c>
    </row>
    <row r="66" spans="3:10" ht="120" hidden="1" outlineLevel="1" x14ac:dyDescent="0.25">
      <c r="C66" s="107" t="str">
        <f>'Valbara Tjänster'!AH1</f>
        <v>Hjälpmedels-tjänsten abonnemang</v>
      </c>
      <c r="D66" s="114">
        <f>'Valbara Tjänster'!AH8</f>
        <v>10400</v>
      </c>
      <c r="E66" s="115"/>
      <c r="F66" s="11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115"/>
      <c r="H66" s="115" t="str">
        <f>'Valbara Tjänster'!AH28</f>
        <v>Dec, Mar, Jun, Sep</v>
      </c>
      <c r="I66" s="115"/>
      <c r="J66" s="116" t="str">
        <f>'Valbara Tjänster'!AH29</f>
        <v>Prognos</v>
      </c>
    </row>
    <row r="67" spans="3:10" ht="45" hidden="1" outlineLevel="1" x14ac:dyDescent="0.25">
      <c r="C67" s="107" t="str">
        <f>'Valbara Tjänster'!AL1</f>
        <v>E-klient</v>
      </c>
      <c r="D67" s="114">
        <f>'Valbara Tjänster'!AL8</f>
        <v>1794998.4000000001</v>
      </c>
      <c r="E67" s="115"/>
      <c r="F67" s="115" t="str">
        <f>'Valbara Tjänster'!AL27</f>
        <v>Halvårsvis i efterskott av förvaltning. Volymbaserade priser</v>
      </c>
      <c r="G67" s="115"/>
      <c r="H67" s="115" t="str">
        <f>'Valbara Tjänster'!AL28</f>
        <v>Jun, Dec</v>
      </c>
      <c r="I67" s="115"/>
      <c r="J67" s="116" t="str">
        <f>'Valbara Tjänster'!AL29</f>
        <v>Prognos 2023! Faktureras av förvaltningen</v>
      </c>
    </row>
    <row r="68" spans="3:10" ht="60" hidden="1" outlineLevel="1" x14ac:dyDescent="0.25">
      <c r="C68" s="107" t="str">
        <f>'Valbara Tjänster'!AP1</f>
        <v>Eira Licenser (innehåll)</v>
      </c>
      <c r="D68" s="114">
        <f>'Valbara Tjänster'!AP8</f>
        <v>2426303.0247156485</v>
      </c>
      <c r="E68" s="115"/>
      <c r="F68" s="115" t="str">
        <f>'Valbara Tjänster'!AP27</f>
        <v>Licenskostnaden fördelas solidariskt mellan landsting och regioner baserat på antal invånare.</v>
      </c>
      <c r="G68" s="115"/>
      <c r="H68" s="115" t="str">
        <f>'Valbara Tjänster'!AP28</f>
        <v>Årsvis engång i Dec</v>
      </c>
      <c r="I68" s="115"/>
      <c r="J68" s="116" t="str">
        <f>'Valbara Tjänster'!AP29</f>
        <v>Prognos</v>
      </c>
    </row>
    <row r="69" spans="3:10" ht="30" hidden="1" outlineLevel="1" x14ac:dyDescent="0.25">
      <c r="C69" s="107" t="str">
        <f>'Valbara Tjänster'!AT1</f>
        <v>Informations- utlämning till kvalitetsregister</v>
      </c>
      <c r="D69" s="114">
        <f>'Valbara Tjänster'!AT8</f>
        <v>0</v>
      </c>
      <c r="E69" s="115"/>
      <c r="F69" s="115" t="str">
        <f>'Valbara Tjänster'!AT27</f>
        <v>Faktureras separat av tjänstens förvaltning</v>
      </c>
      <c r="G69" s="115"/>
      <c r="H69" s="115" t="str">
        <f>'Valbara Tjänster'!AT28</f>
        <v xml:space="preserve"> </v>
      </c>
      <c r="I69" s="115"/>
      <c r="J69" s="123" t="str">
        <f>'Valbara Tjänster'!AT29</f>
        <v>Ingen ab.fakturering</v>
      </c>
    </row>
    <row r="70" spans="3:10" hidden="1" outlineLevel="1" x14ac:dyDescent="0.25">
      <c r="C70" s="107" t="str">
        <f>'Valbara Tjänster'!AX1</f>
        <v>Säker Digital Kommunikation SDK Utgår 2024!</v>
      </c>
      <c r="D70" s="114">
        <f>'Valbara Tjänster'!AX8</f>
        <v>0</v>
      </c>
      <c r="E70" s="115"/>
      <c r="F70" s="115" t="str">
        <f>'Valbara Tjänster'!AX27</f>
        <v>Ingen abonnemangsfakt 2023</v>
      </c>
      <c r="G70" s="115"/>
      <c r="H70" s="115">
        <f>'Valbara Tjänster'!AX28</f>
        <v>0</v>
      </c>
      <c r="I70" s="115"/>
      <c r="J70" s="116" t="str">
        <f>'Valbara Tjänster'!AX29</f>
        <v>Ingen fakturering 2024</v>
      </c>
    </row>
    <row r="71" spans="3:10" hidden="1" outlineLevel="1" x14ac:dyDescent="0.25">
      <c r="C71" s="107" t="str">
        <f>'Valbara Tjänster'!BB1</f>
        <v>Bild (i 1177 på telefon)</v>
      </c>
      <c r="D71" s="114">
        <f>'Valbara Tjänster'!BB8</f>
        <v>365212.83192575997</v>
      </c>
      <c r="E71" s="115"/>
      <c r="F71" s="115" t="str">
        <f>'Valbara Tjänster'!BB27</f>
        <v>Kvartal förskott</v>
      </c>
      <c r="G71" s="115"/>
      <c r="H71" s="115" t="str">
        <f>'Valbara Tjänster'!BB28</f>
        <v>Dec,Mar,Jun,Sep</v>
      </c>
      <c r="I71" s="115"/>
      <c r="J71" s="116">
        <f>'Valbara Tjänster'!BB29</f>
        <v>0</v>
      </c>
    </row>
    <row r="72" spans="3:10" hidden="1" outlineLevel="1" x14ac:dyDescent="0.25">
      <c r="C72" s="107" t="str">
        <f>'Valbara Tjänster'!BF1</f>
        <v>Video (i 1177 på telefon)</v>
      </c>
      <c r="D72" s="114">
        <f>'Valbara Tjänster'!BF8</f>
        <v>576532.23315916804</v>
      </c>
      <c r="E72" s="115"/>
      <c r="F72" s="115" t="str">
        <f>'Valbara Tjänster'!BF27</f>
        <v>Kvartal förskott</v>
      </c>
      <c r="G72" s="115"/>
      <c r="H72" s="115" t="str">
        <f>'Valbara Tjänster'!BF28</f>
        <v>Dec,Mar,Jun,Sep</v>
      </c>
      <c r="I72" s="115"/>
      <c r="J72" s="116">
        <f>'Valbara Tjänster'!BF29</f>
        <v>0</v>
      </c>
    </row>
    <row r="73" spans="3:10" hidden="1" outlineLevel="1" x14ac:dyDescent="0.25">
      <c r="C73" s="107" t="str">
        <f>'Valbara Tjänster'!BJ1</f>
        <v>Utbudstjänsten</v>
      </c>
      <c r="D73" s="114">
        <f>'Valbara Tjänster'!BJ8</f>
        <v>0</v>
      </c>
      <c r="E73" s="115"/>
      <c r="F73" s="115" t="str">
        <f>'Valbara Tjänster'!BJ27</f>
        <v>Kvartal förskott</v>
      </c>
      <c r="G73" s="115"/>
      <c r="H73" s="115" t="str">
        <f>'Valbara Tjänster'!BJ28</f>
        <v>Dec,Mar,Jun,Sep</v>
      </c>
      <c r="I73" s="115"/>
      <c r="J73" s="116" t="str">
        <f>'Valbara Tjänster'!BJ29</f>
        <v>Pausad</v>
      </c>
    </row>
    <row r="74" spans="3:10" hidden="1" outlineLevel="1" x14ac:dyDescent="0.25">
      <c r="C74" s="107" t="str">
        <f>'Valbara Tjänster'!BN1</f>
        <v>Statistiktjänst Organisations-statistik</v>
      </c>
      <c r="D74" s="114">
        <f>'Valbara Tjänster'!BN8</f>
        <v>64085.752972800001</v>
      </c>
      <c r="E74" s="115"/>
      <c r="F74" s="115" t="str">
        <f>'Valbara Tjänster'!BN27</f>
        <v>Kvartal förskott</v>
      </c>
      <c r="G74" s="115"/>
      <c r="H74" s="115" t="str">
        <f>'Valbara Tjänster'!BN28</f>
        <v>Dec,Mar,Jun,Sep</v>
      </c>
      <c r="I74" s="115"/>
      <c r="J74" s="116">
        <f>'Valbara Tjänster'!BN29</f>
        <v>0</v>
      </c>
    </row>
    <row r="75" spans="3:10" s="90" customFormat="1" ht="45" hidden="1" outlineLevel="1" x14ac:dyDescent="0.25">
      <c r="C75" s="107" t="str">
        <f>'Valbara Tjänster'!BR1</f>
        <v xml:space="preserve">1177 inkorg </v>
      </c>
      <c r="D75" s="114">
        <f>'Valbara Tjänster'!BR8</f>
        <v>8467.68</v>
      </c>
      <c r="E75" s="115"/>
      <c r="F75" s="94" t="str">
        <f>'Valbara Tjänster'!BR27</f>
        <v xml:space="preserve">Volymsbaserad. Faktureras av förvaltning kvartalsvis efterskott </v>
      </c>
      <c r="G75" s="115"/>
      <c r="H75" s="94">
        <f>'Valbara Tjänster'!BR28</f>
        <v>0</v>
      </c>
      <c r="I75" s="115"/>
      <c r="J75" s="220">
        <f>'Valbara Tjänster'!BR29</f>
        <v>0</v>
      </c>
    </row>
    <row r="76" spans="3:10" s="90" customFormat="1" hidden="1" outlineLevel="1" x14ac:dyDescent="0.25">
      <c r="C76" s="107" t="str">
        <f>'Valbara Tjänster'!BV1</f>
        <v>Svevac 
Utgår 2024</v>
      </c>
      <c r="D76" s="114">
        <f>'Valbara Tjänster'!BV8</f>
        <v>0</v>
      </c>
      <c r="E76" s="115"/>
      <c r="F76" s="94" t="str">
        <f>'Valbara Tjänster'!BV27</f>
        <v>Prel. Engång förskott 2023</v>
      </c>
      <c r="G76" s="115"/>
      <c r="H76" s="94" t="str">
        <f>'Valbara Tjänster'!BV28</f>
        <v>Dec,Mars</v>
      </c>
      <c r="I76" s="115"/>
      <c r="J76" s="220" t="str">
        <f>'Valbara Tjänster'!BV29</f>
        <v>Avslutas halvår 2023</v>
      </c>
    </row>
    <row r="77" spans="3:10" s="90" customFormat="1" ht="30" hidden="1" outlineLevel="1" x14ac:dyDescent="0.25">
      <c r="C77" s="107" t="str">
        <f>'Valbara Tjänster'!BZ1</f>
        <v>Digitalt möte</v>
      </c>
      <c r="D77" s="114">
        <f>'Valbara Tjänster'!BZ8</f>
        <v>0</v>
      </c>
      <c r="E77" s="115"/>
      <c r="F77" s="94" t="str">
        <f>'Valbara Tjänster'!BZ27</f>
        <v>Volymbaserad. Faktureras av förvaltning</v>
      </c>
      <c r="G77" s="115"/>
      <c r="H77" s="94">
        <f>'Valbara Tjänster'!BZ28</f>
        <v>0</v>
      </c>
      <c r="I77" s="115"/>
      <c r="J77" s="220" t="str">
        <f>'Valbara Tjänster'!BZ29</f>
        <v>Prognos</v>
      </c>
    </row>
    <row r="78" spans="3:10" s="90" customFormat="1" hidden="1" outlineLevel="1" x14ac:dyDescent="0.25">
      <c r="C78" s="107" t="str">
        <f>'Valbara Tjänster'!CD1</f>
        <v>Video och distans Infrastruktur</v>
      </c>
      <c r="D78" s="114">
        <f>'Valbara Tjänster'!CD8</f>
        <v>167621.8123791744</v>
      </c>
      <c r="E78" s="115"/>
      <c r="F78" s="94" t="str">
        <f>'Valbara Tjänster'!CD27</f>
        <v>Kvartal förskott</v>
      </c>
      <c r="G78" s="115"/>
      <c r="H78" s="94" t="str">
        <f>'Valbara Tjänster'!CD28</f>
        <v>Dec,Mar,Jun,Sep</v>
      </c>
      <c r="I78" s="115"/>
      <c r="J78" s="220">
        <f>'Valbara Tjänster'!CD29</f>
        <v>0</v>
      </c>
    </row>
    <row r="79" spans="3:10" s="90" customFormat="1" hidden="1" outlineLevel="1" x14ac:dyDescent="0.25">
      <c r="C79" s="107" t="str">
        <f>'Valbara Tjänster'!CH1</f>
        <v>Video &amp; distans Flerpartsmöte</v>
      </c>
      <c r="D79" s="114">
        <f>'Valbara Tjänster'!CH8</f>
        <v>313852.34242752002</v>
      </c>
      <c r="E79" s="115"/>
      <c r="F79" s="94" t="str">
        <f>'Valbara Tjänster'!CH27</f>
        <v>Kvartal förskott</v>
      </c>
      <c r="G79" s="115"/>
      <c r="H79" s="94" t="str">
        <f>'Valbara Tjänster'!CH28</f>
        <v>Dec,Mar,Jun,Sep</v>
      </c>
      <c r="I79" s="115"/>
      <c r="J79" s="220">
        <f>'Valbara Tjänster'!CH29</f>
        <v>0</v>
      </c>
    </row>
    <row r="80" spans="3:10" s="90" customFormat="1" hidden="1" outlineLevel="1" x14ac:dyDescent="0.25">
      <c r="C80" s="107" t="str">
        <f>'Valbara Tjänster'!CL1</f>
        <v xml:space="preserve">1177 Egen provhantering </v>
      </c>
      <c r="D80" s="114">
        <f>'Valbara Tjänster'!CL8</f>
        <v>637084.03200000001</v>
      </c>
      <c r="E80" s="115"/>
      <c r="F80" s="94" t="str">
        <f>'Valbara Tjänster'!CL27</f>
        <v>Kvartal förskott</v>
      </c>
      <c r="G80" s="115"/>
      <c r="H80" s="94" t="str">
        <f>'Valbara Tjänster'!CL28</f>
        <v>Dec,Mar,Jun,Sep</v>
      </c>
      <c r="I80" s="115"/>
      <c r="J80" s="220">
        <f>'Valbara Tjänster'!CL29</f>
        <v>0</v>
      </c>
    </row>
    <row r="81" spans="3:10" s="90" customFormat="1" ht="30" hidden="1" outlineLevel="1" x14ac:dyDescent="0.25">
      <c r="C81" s="107" t="str">
        <f>'Valbara Tjänster'!CP1</f>
        <v>1177 Symtom- bedömning och hänvisning</v>
      </c>
      <c r="D81" s="114">
        <f>'Valbara Tjänster'!CP8</f>
        <v>3528465.4080000003</v>
      </c>
      <c r="E81" s="115"/>
      <c r="F81" s="94" t="str">
        <f>'Valbara Tjänster'!CP27</f>
        <v>Kvartal förskott</v>
      </c>
      <c r="G81" s="115"/>
      <c r="H81" s="94" t="str">
        <f>'Valbara Tjänster'!CP28</f>
        <v>Dec,Mar,Jun,Sep</v>
      </c>
      <c r="I81" s="115"/>
      <c r="J81" s="220" t="str">
        <f>'Valbara Tjänster'!CP29</f>
        <v>Mars 2023 separat sedan kvartalsvis förskott</v>
      </c>
    </row>
    <row r="82" spans="3:10" s="90" customFormat="1" hidden="1" outlineLevel="1" x14ac:dyDescent="0.25">
      <c r="C82" s="107" t="str">
        <f>'Valbara Tjänster'!CT1</f>
        <v>Underskrifts-tjänst (NY 2023)</v>
      </c>
      <c r="D82" s="114">
        <f>'Valbara Tjänster'!CT8</f>
        <v>354588.57357580803</v>
      </c>
      <c r="E82" s="115"/>
      <c r="F82" s="94" t="str">
        <f>'Valbara Tjänster'!CT27</f>
        <v>Kvartal förskott</v>
      </c>
      <c r="G82" s="115"/>
      <c r="H82" s="94" t="str">
        <f>'Valbara Tjänster'!CT28</f>
        <v>Dec,Mar,Jun,Sep</v>
      </c>
      <c r="I82" s="115"/>
      <c r="J82" s="220">
        <f>'Valbara Tjänster'!CT29</f>
        <v>0</v>
      </c>
    </row>
    <row r="83" spans="3:10" s="90" customFormat="1" ht="30" hidden="1" outlineLevel="1" x14ac:dyDescent="0.25">
      <c r="C83" s="107" t="str">
        <f>'Valbara Tjänster'!CX1</f>
        <v>Terminologi-tjänst (ny i förvaltning 2024)</v>
      </c>
      <c r="D83" s="114">
        <f>'Valbara Tjänster'!CX8</f>
        <v>396588.88466335559</v>
      </c>
      <c r="E83" s="115"/>
      <c r="F83" s="94" t="str">
        <f>'Valbara Tjänster'!CX27</f>
        <v>Övergår från utveckling 2024</v>
      </c>
      <c r="G83" s="115"/>
      <c r="H83" s="94" t="str">
        <f>'Valbara Tjänster'!CX28</f>
        <v>Dec,Mar,Jun,Sep</v>
      </c>
      <c r="I83" s="115"/>
      <c r="J83" s="220" t="str">
        <f>'Valbara Tjänster'!CX29</f>
        <v>Faktureras 2023 mot utveckling</v>
      </c>
    </row>
    <row r="84" spans="3:10" s="90" customFormat="1" hidden="1" outlineLevel="1" x14ac:dyDescent="0.25">
      <c r="C84" s="107" t="str">
        <f>'Valbara Tjänster'!DB1</f>
        <v>Statistiktjänst export</v>
      </c>
      <c r="D84" s="114">
        <f>'Valbara Tjänster'!DB8</f>
        <v>0</v>
      </c>
      <c r="E84" s="115"/>
      <c r="F84" s="94" t="str">
        <f>'Valbara Tjänster'!DB27</f>
        <v>Kvartal förskott</v>
      </c>
      <c r="G84" s="115"/>
      <c r="H84" s="94" t="str">
        <f>'Valbara Tjänster'!DB28</f>
        <v>Dec,Mar,Jun,Sep</v>
      </c>
      <c r="I84" s="115"/>
      <c r="J84" s="220">
        <f>'Valbara Tjänster'!DB29</f>
        <v>0</v>
      </c>
    </row>
    <row r="85" spans="3:10" s="90" customFormat="1" hidden="1" outlineLevel="1" x14ac:dyDescent="0.25">
      <c r="C85" s="107" t="str">
        <f>'Valbara Tjänster'!DF1</f>
        <v>Beställning läkemedelsnära produkter</v>
      </c>
      <c r="D85" s="114">
        <f>'Valbara Tjänster'!DF8</f>
        <v>0</v>
      </c>
      <c r="E85" s="115"/>
      <c r="F85" s="94" t="str">
        <f>'Valbara Tjänster'!DF27</f>
        <v>Pris ej fastställt</v>
      </c>
      <c r="G85" s="115"/>
      <c r="H85" s="94">
        <f>'Valbara Tjänster'!DF28</f>
        <v>0</v>
      </c>
      <c r="I85" s="115"/>
      <c r="J85" s="220">
        <f>'Valbara Tjänster'!DF29</f>
        <v>0</v>
      </c>
    </row>
    <row r="86" spans="3:10" s="90" customFormat="1" ht="30" hidden="1" outlineLevel="1" x14ac:dyDescent="0.25">
      <c r="C86" s="107" t="str">
        <f>'Valbara Tjänster'!DJ1</f>
        <v>Net-Id</v>
      </c>
      <c r="D86" s="114">
        <f>'Valbara Tjänster'!DJ8</f>
        <v>0</v>
      </c>
      <c r="E86" s="115"/>
      <c r="F86" s="94" t="str">
        <f>'Valbara Tjänster'!DJ27</f>
        <v>Väntar på avsiktsförklaring</v>
      </c>
      <c r="G86" s="115"/>
      <c r="H86" s="94">
        <f>'Valbara Tjänster'!DJ28</f>
        <v>0</v>
      </c>
      <c r="I86" s="115"/>
      <c r="J86" s="220">
        <f>'Valbara Tjänster'!DJ29</f>
        <v>0</v>
      </c>
    </row>
    <row r="87" spans="3:10" s="90" customFormat="1" hidden="1" outlineLevel="1" x14ac:dyDescent="0.25">
      <c r="C87" s="107">
        <f>'Valbara Tjänster'!DN1</f>
        <v>0</v>
      </c>
      <c r="D87" s="114">
        <f>'Valbara Tjänster'!DN8</f>
        <v>0</v>
      </c>
      <c r="E87" s="115"/>
      <c r="F87" s="94">
        <f>'Valbara Tjänster'!DN27</f>
        <v>0</v>
      </c>
      <c r="G87" s="115"/>
      <c r="H87" s="94">
        <f>'Valbara Tjänster'!DN28</f>
        <v>0</v>
      </c>
      <c r="I87" s="115"/>
      <c r="J87" s="220">
        <f>'Valbara Tjänster'!DN29</f>
        <v>0</v>
      </c>
    </row>
    <row r="88" spans="3:10" s="90" customFormat="1" hidden="1" outlineLevel="1" x14ac:dyDescent="0.25">
      <c r="C88" s="107">
        <f>'Valbara Tjänster'!DR1</f>
        <v>0</v>
      </c>
      <c r="D88" s="114">
        <f>'Valbara Tjänster'!DR8</f>
        <v>0</v>
      </c>
      <c r="E88" s="115"/>
      <c r="F88" s="94">
        <f>'Valbara Tjänster'!DR27</f>
        <v>0</v>
      </c>
      <c r="G88" s="115"/>
      <c r="H88" s="94">
        <f>'Valbara Tjänster'!DR28</f>
        <v>0</v>
      </c>
      <c r="I88" s="115"/>
      <c r="J88" s="220">
        <f>'Valbara Tjänster'!DR29</f>
        <v>0</v>
      </c>
    </row>
    <row r="89" spans="3:10" s="90" customFormat="1" hidden="1" outlineLevel="1" x14ac:dyDescent="0.25">
      <c r="C89" s="107">
        <f>'Valbara Tjänster'!DV1</f>
        <v>0</v>
      </c>
      <c r="D89" s="114">
        <f>'Valbara Tjänster'!DV8</f>
        <v>0</v>
      </c>
      <c r="E89" s="115"/>
      <c r="F89" s="94">
        <f>'Valbara Tjänster'!DV27</f>
        <v>0</v>
      </c>
      <c r="G89" s="115"/>
      <c r="H89" s="94">
        <f>'Valbara Tjänster'!DV28</f>
        <v>0</v>
      </c>
      <c r="I89" s="115"/>
      <c r="J89" s="220">
        <f>'Valbara Tjänster'!DV29</f>
        <v>0</v>
      </c>
    </row>
    <row r="90" spans="3:10" s="90" customFormat="1" ht="17.25" hidden="1" customHeight="1" outlineLevel="1" x14ac:dyDescent="0.25">
      <c r="C90" s="107">
        <f>'Valbara Tjänster'!DZ1</f>
        <v>0</v>
      </c>
      <c r="D90" s="114">
        <f>'Valbara Tjänster'!DZ8</f>
        <v>0</v>
      </c>
      <c r="E90" s="115"/>
      <c r="F90" s="94">
        <f>'Valbara Tjänster'!DZ27</f>
        <v>0</v>
      </c>
      <c r="G90" s="115"/>
      <c r="H90" s="94">
        <f>'Valbara Tjänster'!DZ28</f>
        <v>0</v>
      </c>
      <c r="I90" s="115"/>
      <c r="J90" s="220">
        <f>'Valbara Tjänster'!DZ29</f>
        <v>0</v>
      </c>
    </row>
    <row r="91" spans="3:10" s="90" customFormat="1" ht="17.25" hidden="1" customHeight="1" outlineLevel="1" x14ac:dyDescent="0.25">
      <c r="C91" s="107">
        <f>'Valbara Tjänster'!ED1</f>
        <v>0</v>
      </c>
      <c r="D91" s="114">
        <f>'Valbara Tjänster'!ED8</f>
        <v>0</v>
      </c>
      <c r="E91" s="115"/>
      <c r="F91" s="94">
        <f>'Valbara Tjänster'!ED27</f>
        <v>0</v>
      </c>
      <c r="G91" s="115"/>
      <c r="H91" s="94">
        <f>'Valbara Tjänster'!ED28</f>
        <v>0</v>
      </c>
      <c r="I91" s="115"/>
      <c r="J91" s="220">
        <f>'Valbara Tjänster'!ED29</f>
        <v>0</v>
      </c>
    </row>
    <row r="92" spans="3:10" s="90" customFormat="1" ht="17.25" hidden="1" customHeight="1" outlineLevel="1" x14ac:dyDescent="0.25">
      <c r="C92" s="107">
        <f>'Valbara Tjänster'!EH1</f>
        <v>0</v>
      </c>
      <c r="D92" s="114">
        <f>'Valbara Tjänster'!EH8</f>
        <v>0</v>
      </c>
      <c r="E92" s="115"/>
      <c r="F92" s="94">
        <f>'Valbara Tjänster'!EH27</f>
        <v>0</v>
      </c>
      <c r="G92" s="115"/>
      <c r="H92" s="94">
        <f>'Valbara Tjänster'!EH28</f>
        <v>0</v>
      </c>
      <c r="I92" s="115"/>
      <c r="J92" s="220">
        <f>'Valbara Tjänster'!EH29</f>
        <v>0</v>
      </c>
    </row>
    <row r="93" spans="3:10" s="90" customFormat="1" ht="17.25" hidden="1" customHeight="1" outlineLevel="1" x14ac:dyDescent="0.25">
      <c r="C93" s="107">
        <f>'Valbara Tjänster'!EL1</f>
        <v>0</v>
      </c>
      <c r="D93" s="114">
        <f>'Valbara Tjänster'!EL8</f>
        <v>0</v>
      </c>
      <c r="E93" s="115"/>
      <c r="F93" s="94">
        <f>'Valbara Tjänster'!EL27</f>
        <v>0</v>
      </c>
      <c r="G93" s="115"/>
      <c r="H93" s="94">
        <f>'Valbara Tjänster'!EL28</f>
        <v>0</v>
      </c>
      <c r="I93" s="115"/>
      <c r="J93" s="220">
        <f>'Valbara Tjänster'!EL29</f>
        <v>0</v>
      </c>
    </row>
    <row r="94" spans="3:10" s="90" customFormat="1" ht="17.25" hidden="1" customHeight="1" outlineLevel="1" x14ac:dyDescent="0.25">
      <c r="C94" s="107">
        <f>'Valbara Tjänster'!EP1</f>
        <v>0</v>
      </c>
      <c r="D94" s="114">
        <f>'Valbara Tjänster'!EP8</f>
        <v>0</v>
      </c>
      <c r="E94" s="115"/>
      <c r="F94" s="94">
        <f>'Valbara Tjänster'!EP27</f>
        <v>0</v>
      </c>
      <c r="G94" s="115"/>
      <c r="H94" s="94">
        <f>'Valbara Tjänster'!EP28</f>
        <v>0</v>
      </c>
      <c r="I94" s="115"/>
      <c r="J94" s="220">
        <f>'Valbara Tjänster'!EP29</f>
        <v>0</v>
      </c>
    </row>
    <row r="95" spans="3:10" s="90" customFormat="1" ht="17.25" hidden="1" customHeight="1" outlineLevel="1" x14ac:dyDescent="0.25">
      <c r="C95" s="107">
        <f>'Valbara Tjänster'!ET1</f>
        <v>0</v>
      </c>
      <c r="D95" s="114">
        <f>'Valbara Tjänster'!ET8</f>
        <v>0</v>
      </c>
      <c r="E95" s="115"/>
      <c r="F95" s="94">
        <f>'Valbara Tjänster'!ET27</f>
        <v>0</v>
      </c>
      <c r="G95" s="115"/>
      <c r="H95" s="94">
        <f>'Valbara Tjänster'!ET28</f>
        <v>0</v>
      </c>
      <c r="I95" s="115"/>
      <c r="J95" s="220">
        <f>'Valbara Tjänster'!ET29</f>
        <v>0</v>
      </c>
    </row>
    <row r="96" spans="3:10" s="90" customFormat="1" ht="17.25" hidden="1" customHeight="1" outlineLevel="1" x14ac:dyDescent="0.25">
      <c r="C96" s="107">
        <f>'Valbara Tjänster'!EX1</f>
        <v>0</v>
      </c>
      <c r="D96" s="114">
        <f>'Valbara Tjänster'!EX8</f>
        <v>0</v>
      </c>
      <c r="E96" s="115"/>
      <c r="F96" s="94">
        <f>'Valbara Tjänster'!EX27</f>
        <v>0</v>
      </c>
      <c r="G96" s="115"/>
      <c r="H96" s="94">
        <f>'Valbara Tjänster'!EX28</f>
        <v>0</v>
      </c>
      <c r="I96" s="115"/>
      <c r="J96" s="220">
        <f>'Valbara Tjänster'!EX29</f>
        <v>0</v>
      </c>
    </row>
    <row r="97" spans="3:10" s="90" customFormat="1" ht="17.25" hidden="1" customHeight="1" outlineLevel="1" x14ac:dyDescent="0.25">
      <c r="C97" s="107">
        <f>'Valbara Tjänster'!FB1</f>
        <v>0</v>
      </c>
      <c r="D97" s="114">
        <f>'Valbara Tjänster'!FB8</f>
        <v>0</v>
      </c>
      <c r="E97" s="115"/>
      <c r="F97" s="94">
        <f>'Valbara Tjänster'!FB27</f>
        <v>0</v>
      </c>
      <c r="G97" s="115"/>
      <c r="H97" s="94">
        <f>'Valbara Tjänster'!FB28</f>
        <v>0</v>
      </c>
      <c r="I97" s="115"/>
      <c r="J97" s="220">
        <f>'Valbara Tjänster'!FB29</f>
        <v>0</v>
      </c>
    </row>
    <row r="98" spans="3:10" s="90" customFormat="1" ht="17.25" hidden="1" customHeight="1" outlineLevel="1" x14ac:dyDescent="0.25">
      <c r="C98" s="107">
        <f>'Valbara Tjänster'!FF1</f>
        <v>0</v>
      </c>
      <c r="D98" s="114">
        <f>'Valbara Tjänster'!FF8</f>
        <v>0</v>
      </c>
      <c r="E98" s="115"/>
      <c r="F98" s="94">
        <f>'Valbara Tjänster'!FF27</f>
        <v>0</v>
      </c>
      <c r="G98" s="115"/>
      <c r="H98" s="94">
        <f>'Valbara Tjänster'!FF28</f>
        <v>0</v>
      </c>
      <c r="I98" s="115"/>
      <c r="J98" s="220">
        <f>'Valbara Tjänster'!FF29</f>
        <v>0</v>
      </c>
    </row>
    <row r="99" spans="3:10" s="90" customFormat="1" ht="17.25" hidden="1" customHeight="1" outlineLevel="1" x14ac:dyDescent="0.25">
      <c r="C99" s="107">
        <f>'Valbara Tjänster'!FJ1</f>
        <v>0</v>
      </c>
      <c r="D99" s="114">
        <f>'Valbara Tjänster'!FJ8</f>
        <v>0</v>
      </c>
      <c r="E99" s="115"/>
      <c r="F99" s="94">
        <f>'Valbara Tjänster'!FJ27</f>
        <v>0</v>
      </c>
      <c r="G99" s="115"/>
      <c r="H99" s="94">
        <f>'Valbara Tjänster'!FJ28</f>
        <v>0</v>
      </c>
      <c r="I99" s="115"/>
      <c r="J99" s="220">
        <f>'Valbara Tjänster'!FJ29</f>
        <v>0</v>
      </c>
    </row>
    <row r="100" spans="3:10" s="90" customFormat="1" ht="17.25" hidden="1" customHeight="1" outlineLevel="1" x14ac:dyDescent="0.25">
      <c r="C100" s="107">
        <f>'Valbara Tjänster'!FN1</f>
        <v>0</v>
      </c>
      <c r="D100" s="114">
        <f>'Valbara Tjänster'!FN8</f>
        <v>0</v>
      </c>
      <c r="E100" s="115"/>
      <c r="F100" s="94">
        <f>'Valbara Tjänster'!FN27</f>
        <v>0</v>
      </c>
      <c r="G100" s="115"/>
      <c r="H100" s="94">
        <f>'Valbara Tjänster'!FN28</f>
        <v>0</v>
      </c>
      <c r="I100" s="115"/>
      <c r="J100" s="220">
        <f>'Valbara Tjänster'!FN29</f>
        <v>0</v>
      </c>
    </row>
    <row r="101" spans="3:10" s="90" customFormat="1" ht="17.25" hidden="1" customHeight="1" outlineLevel="1" x14ac:dyDescent="0.25">
      <c r="C101" s="107">
        <f>'Valbara Tjänster'!FR1</f>
        <v>0</v>
      </c>
      <c r="D101" s="114">
        <f>'Valbara Tjänster'!FR8</f>
        <v>0</v>
      </c>
      <c r="E101" s="115"/>
      <c r="F101" s="94">
        <f>'Valbara Tjänster'!FR27</f>
        <v>0</v>
      </c>
      <c r="G101" s="115"/>
      <c r="H101" s="94">
        <f>'Valbara Tjänster'!FR28</f>
        <v>0</v>
      </c>
      <c r="I101" s="115"/>
      <c r="J101" s="220">
        <f>'Valbara Tjänster'!FR29</f>
        <v>0</v>
      </c>
    </row>
    <row r="102" spans="3:10" s="90" customFormat="1" ht="17.25" hidden="1" customHeight="1" outlineLevel="1" x14ac:dyDescent="0.25">
      <c r="C102" s="107">
        <f>'Valbara Tjänster'!FV1</f>
        <v>0</v>
      </c>
      <c r="D102" s="114">
        <f>'Valbara Tjänster'!FV8</f>
        <v>0</v>
      </c>
      <c r="E102" s="115"/>
      <c r="F102" s="94">
        <f>'Valbara Tjänster'!FV27</f>
        <v>0</v>
      </c>
      <c r="G102" s="115"/>
      <c r="H102" s="94">
        <f>'Valbara Tjänster'!FV28</f>
        <v>0</v>
      </c>
      <c r="I102" s="115"/>
      <c r="J102" s="220">
        <f>'Valbara Tjänster'!FV29</f>
        <v>0</v>
      </c>
    </row>
    <row r="103" spans="3:10" s="90" customFormat="1" ht="17.25" hidden="1" customHeight="1" outlineLevel="1" x14ac:dyDescent="0.25">
      <c r="C103" s="107">
        <f>'Valbara Tjänster'!FZ1</f>
        <v>0</v>
      </c>
      <c r="D103" s="114">
        <f>'Valbara Tjänster'!FZ8</f>
        <v>0</v>
      </c>
      <c r="E103" s="115"/>
      <c r="F103" s="94">
        <f>'Valbara Tjänster'!FZ27</f>
        <v>0</v>
      </c>
      <c r="G103" s="115"/>
      <c r="H103" s="94">
        <f>'Valbara Tjänster'!FZ28</f>
        <v>0</v>
      </c>
      <c r="I103" s="115"/>
      <c r="J103" s="220">
        <f>'Valbara Tjänster'!FZ29</f>
        <v>0</v>
      </c>
    </row>
    <row r="104" spans="3:10" s="90" customFormat="1" ht="17.25" hidden="1" customHeight="1" outlineLevel="1" x14ac:dyDescent="0.25">
      <c r="C104" s="107">
        <f>'Valbara Tjänster'!GD1</f>
        <v>0</v>
      </c>
      <c r="D104" s="114">
        <f>'Valbara Tjänster'!GD8</f>
        <v>0</v>
      </c>
      <c r="E104" s="115"/>
      <c r="F104" s="94">
        <f>'Valbara Tjänster'!GD27</f>
        <v>0</v>
      </c>
      <c r="G104" s="115"/>
      <c r="H104" s="94">
        <f>'Valbara Tjänster'!GD28</f>
        <v>0</v>
      </c>
      <c r="I104" s="115"/>
      <c r="J104" s="220">
        <f>'Valbara Tjänster'!GD29</f>
        <v>0</v>
      </c>
    </row>
    <row r="105" spans="3:10" s="90" customFormat="1" ht="17.25" hidden="1" customHeight="1" outlineLevel="1" x14ac:dyDescent="0.25">
      <c r="C105" s="107">
        <f>'Valbara Tjänster'!GH1</f>
        <v>0</v>
      </c>
      <c r="D105" s="114">
        <f>'Valbara Tjänster'!GH8</f>
        <v>0</v>
      </c>
      <c r="E105" s="115"/>
      <c r="F105" s="94">
        <f>'Valbara Tjänster'!GH27</f>
        <v>0</v>
      </c>
      <c r="G105" s="115"/>
      <c r="H105" s="94">
        <f>'Valbara Tjänster'!GH28</f>
        <v>0</v>
      </c>
      <c r="I105" s="115"/>
      <c r="J105" s="220">
        <f>'Valbara Tjänster'!GH29</f>
        <v>0</v>
      </c>
    </row>
    <row r="106" spans="3:10" s="90" customFormat="1" ht="17.25" hidden="1" customHeight="1" outlineLevel="1" x14ac:dyDescent="0.25">
      <c r="C106" s="107">
        <f>'Valbara Tjänster'!GL1</f>
        <v>0</v>
      </c>
      <c r="D106" s="114">
        <f>'Valbara Tjänster'!GL8</f>
        <v>0</v>
      </c>
      <c r="E106" s="115"/>
      <c r="F106" s="94">
        <f>'Valbara Tjänster'!GL27</f>
        <v>0</v>
      </c>
      <c r="G106" s="115"/>
      <c r="H106" s="94">
        <f>'Valbara Tjänster'!GL28</f>
        <v>0</v>
      </c>
      <c r="I106" s="115"/>
      <c r="J106" s="220">
        <f>'Valbara Tjänster'!GL29</f>
        <v>0</v>
      </c>
    </row>
    <row r="107" spans="3:10" s="90" customFormat="1" ht="17.25" hidden="1" customHeight="1" outlineLevel="1" thickBot="1" x14ac:dyDescent="0.3">
      <c r="C107" s="117">
        <f>'Valbara Tjänster'!GP1</f>
        <v>0</v>
      </c>
      <c r="D107" s="118">
        <f>'Valbara Tjänster'!GP8</f>
        <v>0</v>
      </c>
      <c r="E107" s="119"/>
      <c r="F107" s="95">
        <f>'Valbara Tjänster'!GP27</f>
        <v>0</v>
      </c>
      <c r="G107" s="119"/>
      <c r="H107" s="95">
        <f>'Valbara Tjänster'!GP28</f>
        <v>0</v>
      </c>
      <c r="I107" s="119"/>
      <c r="J107" s="221">
        <f>'Valbara Tjänster'!GP29</f>
        <v>0</v>
      </c>
    </row>
    <row r="108" spans="3:10" hidden="1" outlineLevel="1" x14ac:dyDescent="0.25">
      <c r="C108" s="115"/>
      <c r="D108" s="114"/>
      <c r="E108" s="115"/>
      <c r="F108" s="115"/>
      <c r="G108" s="115"/>
      <c r="H108" s="115"/>
      <c r="I108" s="115"/>
      <c r="J108" s="115"/>
    </row>
    <row r="109" spans="3:10" ht="15.75" collapsed="1" thickBot="1" x14ac:dyDescent="0.3">
      <c r="C109" s="115"/>
      <c r="D109" s="115"/>
      <c r="E109" s="115"/>
      <c r="F109" s="115"/>
      <c r="G109" s="115"/>
      <c r="H109" s="115"/>
      <c r="I109" s="115"/>
      <c r="J109" s="115"/>
    </row>
    <row r="110" spans="3:10" ht="21" x14ac:dyDescent="0.25">
      <c r="C110" s="108" t="s">
        <v>58</v>
      </c>
      <c r="D110" s="109">
        <f>SUM(D111:D131)</f>
        <v>2032999.6043057232</v>
      </c>
      <c r="E110" s="110"/>
      <c r="F110" s="93" t="s">
        <v>39</v>
      </c>
      <c r="G110" s="111"/>
      <c r="H110" s="124"/>
      <c r="I110" s="110"/>
      <c r="J110" s="122"/>
    </row>
    <row r="111" spans="3:10" ht="16.5" hidden="1" customHeight="1" outlineLevel="1" x14ac:dyDescent="0.25">
      <c r="C111" s="107" t="str">
        <f>'Gemensamma i utveckling'!C1</f>
        <v>Utvecklingsram 2023</v>
      </c>
      <c r="D111" s="114">
        <f>'Gemensamma i utveckling'!C11</f>
        <v>2032999.6043057232</v>
      </c>
      <c r="E111" s="115"/>
      <c r="F111" s="94" t="str">
        <f>'Gemensamma i utveckling'!C30</f>
        <v xml:space="preserve">Faktureras i januari för helår 2022 </v>
      </c>
      <c r="G111" s="115"/>
      <c r="H111" s="115" t="str">
        <f>'Gemensamma i utveckling'!C31</f>
        <v>Engång</v>
      </c>
      <c r="I111" s="115"/>
      <c r="J111" s="116" t="str">
        <f>'Gemensamma i utveckling'!C32</f>
        <v>Januari</v>
      </c>
    </row>
    <row r="112" spans="3:10" ht="16.5" hidden="1" customHeight="1" outlineLevel="1" x14ac:dyDescent="0.25">
      <c r="C112" s="107" t="str">
        <f>'Gemensamma i utveckling'!D1</f>
        <v>Utveckling/förvaltning 1177 tidboking</v>
      </c>
      <c r="D112" s="114">
        <f>'Gemensamma i utveckling'!D11</f>
        <v>0</v>
      </c>
      <c r="E112" s="115"/>
      <c r="F112" s="94" t="str">
        <f>'Gemensamma i utveckling'!D30</f>
        <v xml:space="preserve"> -</v>
      </c>
      <c r="G112" s="115"/>
      <c r="H112" s="115" t="str">
        <f>'Gemensamma i utveckling'!D31</f>
        <v xml:space="preserve"> -</v>
      </c>
      <c r="I112" s="115"/>
      <c r="J112" s="116" t="str">
        <f>'Gemensamma i utveckling'!D32</f>
        <v xml:space="preserve"> -</v>
      </c>
    </row>
    <row r="113" spans="3:10" ht="16.5" hidden="1" customHeight="1" outlineLevel="1" x14ac:dyDescent="0.25">
      <c r="C113" s="107" t="str">
        <f>'Gemensamma i utveckling'!E1</f>
        <v>Fortsatt utveckling SITHS</v>
      </c>
      <c r="D113" s="114">
        <f>'Gemensamma i utveckling'!E11</f>
        <v>0</v>
      </c>
      <c r="E113" s="115"/>
      <c r="F113" s="106" t="str">
        <f>'Gemensamma i utveckling'!E30</f>
        <v>Ingen fakt 2023</v>
      </c>
      <c r="G113" s="115"/>
      <c r="H113" s="125" t="str">
        <f>'Gemensamma i utveckling'!E31</f>
        <v xml:space="preserve"> -</v>
      </c>
      <c r="I113" s="115"/>
      <c r="J113" s="123" t="str">
        <f>'Gemensamma i utveckling'!E32</f>
        <v xml:space="preserve"> -</v>
      </c>
    </row>
    <row r="114" spans="3:10" ht="16.5" hidden="1" customHeight="1" outlineLevel="1" x14ac:dyDescent="0.25">
      <c r="C114" s="107" t="str">
        <f>'Gemensamma i utveckling'!F1</f>
        <v>Pascal NLL-anpassning</v>
      </c>
      <c r="D114" s="114">
        <f>'Gemensamma i utveckling'!F11</f>
        <v>0</v>
      </c>
      <c r="E114" s="115"/>
      <c r="F114" s="94" t="str">
        <f>'Gemensamma i utveckling'!F30</f>
        <v>Ingen fakt 2023</v>
      </c>
      <c r="G114" s="115"/>
      <c r="H114" s="115" t="str">
        <f>'Gemensamma i utveckling'!F31</f>
        <v xml:space="preserve"> -</v>
      </c>
      <c r="I114" s="115"/>
      <c r="J114" s="116" t="str">
        <f>'Gemensamma i utveckling'!F32</f>
        <v xml:space="preserve"> -</v>
      </c>
    </row>
    <row r="115" spans="3:10" ht="16.5" hidden="1" customHeight="1" outlineLevel="1" x14ac:dyDescent="0.25">
      <c r="C115" s="107" t="str">
        <f>'Gemensamma i utveckling'!G1</f>
        <v>Utbyte av Säkerhetstj.</v>
      </c>
      <c r="D115" s="114">
        <f>'Gemensamma i utveckling'!G11</f>
        <v>0</v>
      </c>
      <c r="E115" s="115"/>
      <c r="F115" s="94" t="str">
        <f>'Gemensamma i utveckling'!G30</f>
        <v>Ingen fakt 2023</v>
      </c>
      <c r="G115" s="115"/>
      <c r="H115" s="115" t="str">
        <f>'Gemensamma i utveckling'!G31</f>
        <v xml:space="preserve"> -</v>
      </c>
      <c r="I115" s="115"/>
      <c r="J115" s="116" t="str">
        <f>'Gemensamma i utveckling'!G32</f>
        <v xml:space="preserve"> -</v>
      </c>
    </row>
    <row r="116" spans="3:10" ht="16.5" hidden="1" customHeight="1" outlineLevel="1" x14ac:dyDescent="0.25">
      <c r="C116" s="107" t="str">
        <f>'Gemensamma i utveckling'!H1</f>
        <v>Ny katalogtjänst HSA</v>
      </c>
      <c r="D116" s="114">
        <f>'Gemensamma i utveckling'!H11</f>
        <v>0</v>
      </c>
      <c r="E116" s="115"/>
      <c r="F116" s="94" t="str">
        <f>'Gemensamma i utveckling'!H30</f>
        <v>Ingen fakt 2023</v>
      </c>
      <c r="G116" s="115"/>
      <c r="H116" s="115" t="str">
        <f>'Gemensamma i utveckling'!H31</f>
        <v xml:space="preserve"> -</v>
      </c>
      <c r="I116" s="115"/>
      <c r="J116" s="116" t="str">
        <f>'Gemensamma i utveckling'!H32</f>
        <v xml:space="preserve"> -</v>
      </c>
    </row>
    <row r="117" spans="3:10" s="90" customFormat="1" ht="16.5" hidden="1" customHeight="1" outlineLevel="1" x14ac:dyDescent="0.25">
      <c r="C117" s="107" t="str">
        <f>'Gemensamma i utveckling'!I1</f>
        <v>Journalen &amp; NPÖ plattformsutv.</v>
      </c>
      <c r="D117" s="114">
        <f>'Gemensamma i utveckling'!I11</f>
        <v>0</v>
      </c>
      <c r="E117" s="115"/>
      <c r="F117" s="94" t="str">
        <f>'Gemensamma i utveckling'!I30</f>
        <v>Ingen fakt 2023</v>
      </c>
      <c r="G117" s="115"/>
      <c r="H117" s="90" t="str">
        <f>'Gemensamma i utveckling'!I31</f>
        <v xml:space="preserve"> -</v>
      </c>
      <c r="I117" s="115"/>
      <c r="J117" s="116" t="str">
        <f>'Gemensamma i utveckling'!I32</f>
        <v xml:space="preserve"> -</v>
      </c>
    </row>
    <row r="118" spans="3:10" s="90" customFormat="1" ht="16.5" hidden="1" customHeight="1" outlineLevel="1" x14ac:dyDescent="0.25">
      <c r="C118" s="107" t="str">
        <f>'Gemensamma i utveckling'!J1</f>
        <v xml:space="preserve">Hitta och jämför hjälpmedel på 1177 </v>
      </c>
      <c r="D118" s="114">
        <f>'Gemensamma i utveckling'!J11</f>
        <v>0</v>
      </c>
      <c r="E118" s="115"/>
      <c r="F118" s="94" t="str">
        <f>'Gemensamma i utveckling'!J30</f>
        <v>Ingen avs.förkl. Sannolikt finansiering utv.ram</v>
      </c>
      <c r="G118" s="115"/>
      <c r="H118" s="115" t="str">
        <f>'Gemensamma i utveckling'!J31</f>
        <v xml:space="preserve"> -</v>
      </c>
      <c r="I118" s="115"/>
      <c r="J118" s="116" t="str">
        <f>'Gemensamma i utveckling'!J32</f>
        <v xml:space="preserve"> -</v>
      </c>
    </row>
    <row r="119" spans="3:10" s="90" customFormat="1" ht="16.5" hidden="1" customHeight="1" outlineLevel="1" x14ac:dyDescent="0.25">
      <c r="C119" s="107" t="str">
        <f>'Gemensamma i utveckling'!K1</f>
        <v>Självbetjäning Hjälpmedel Via 1177</v>
      </c>
      <c r="D119" s="114">
        <f>'Gemensamma i utveckling'!K11</f>
        <v>0</v>
      </c>
      <c r="E119" s="115"/>
      <c r="F119" s="94" t="str">
        <f>'Gemensamma i utveckling'!K30</f>
        <v>Väntar på avsiktsförklaring</v>
      </c>
      <c r="G119" s="115"/>
      <c r="H119" s="115">
        <f>'Gemensamma i utveckling'!K31</f>
        <v>0</v>
      </c>
      <c r="I119" s="115"/>
      <c r="J119" s="116" t="str">
        <f>'Gemensamma i utveckling'!K32</f>
        <v xml:space="preserve"> -</v>
      </c>
    </row>
    <row r="120" spans="3:10" s="90" customFormat="1" ht="16.5" hidden="1" customHeight="1" outlineLevel="1" x14ac:dyDescent="0.25">
      <c r="C120" s="107">
        <f>'Gemensamma i utveckling'!L1</f>
        <v>0</v>
      </c>
      <c r="D120" s="114">
        <f>'Gemensamma i utveckling'!L11</f>
        <v>0</v>
      </c>
      <c r="E120" s="115"/>
      <c r="F120" s="94">
        <f>'Gemensamma i utveckling'!L30</f>
        <v>0</v>
      </c>
      <c r="G120" s="115"/>
      <c r="H120" s="115">
        <f>'Gemensamma i utveckling'!L31</f>
        <v>0</v>
      </c>
      <c r="I120" s="115"/>
      <c r="J120" s="116">
        <f>'Gemensamma i utveckling'!L32</f>
        <v>0</v>
      </c>
    </row>
    <row r="121" spans="3:10" s="90" customFormat="1" ht="16.5" hidden="1" customHeight="1" outlineLevel="1" x14ac:dyDescent="0.25">
      <c r="C121" s="107">
        <f>'Gemensamma i utveckling'!M1</f>
        <v>0</v>
      </c>
      <c r="D121" s="114">
        <f>'Gemensamma i utveckling'!M11</f>
        <v>0</v>
      </c>
      <c r="E121" s="115"/>
      <c r="F121" s="94">
        <f>'Gemensamma i utveckling'!M30</f>
        <v>0</v>
      </c>
      <c r="G121" s="115"/>
      <c r="H121" s="115">
        <f>'Gemensamma i utveckling'!M31</f>
        <v>0</v>
      </c>
      <c r="I121" s="115"/>
      <c r="J121" s="116">
        <f>'Gemensamma i utveckling'!M32</f>
        <v>0</v>
      </c>
    </row>
    <row r="122" spans="3:10" s="90" customFormat="1" ht="16.5" hidden="1" customHeight="1" outlineLevel="1" x14ac:dyDescent="0.25">
      <c r="C122" s="107">
        <f>'Gemensamma i utveckling'!N1</f>
        <v>0</v>
      </c>
      <c r="D122" s="114">
        <f>'Gemensamma i utveckling'!N11</f>
        <v>0</v>
      </c>
      <c r="E122" s="115"/>
      <c r="F122" s="94">
        <f>'Gemensamma i utveckling'!N30</f>
        <v>0</v>
      </c>
      <c r="G122" s="115"/>
      <c r="H122" s="115">
        <f>'Gemensamma i utveckling'!N31</f>
        <v>0</v>
      </c>
      <c r="I122" s="115"/>
      <c r="J122" s="116">
        <f>'Gemensamma i utveckling'!N32</f>
        <v>0</v>
      </c>
    </row>
    <row r="123" spans="3:10" s="90" customFormat="1" ht="16.5" hidden="1" customHeight="1" outlineLevel="1" x14ac:dyDescent="0.25">
      <c r="C123" s="107">
        <f>'Gemensamma i utveckling'!O1</f>
        <v>0</v>
      </c>
      <c r="D123" s="114">
        <f>'Gemensamma i utveckling'!O11</f>
        <v>0</v>
      </c>
      <c r="E123" s="115"/>
      <c r="F123" s="94">
        <f>'Gemensamma i utveckling'!O30</f>
        <v>0</v>
      </c>
      <c r="G123" s="115"/>
      <c r="H123" s="115">
        <f>'Gemensamma i utveckling'!O31</f>
        <v>0</v>
      </c>
      <c r="I123" s="115"/>
      <c r="J123" s="116">
        <f>'Gemensamma i utveckling'!O32</f>
        <v>0</v>
      </c>
    </row>
    <row r="124" spans="3:10" s="90" customFormat="1" ht="16.5" hidden="1" customHeight="1" outlineLevel="1" x14ac:dyDescent="0.25">
      <c r="C124" s="107">
        <f>'Gemensamma i utveckling'!P1</f>
        <v>0</v>
      </c>
      <c r="D124" s="114">
        <f>'Gemensamma i utveckling'!P11</f>
        <v>0</v>
      </c>
      <c r="E124" s="115"/>
      <c r="F124" s="94">
        <f>'Gemensamma i utveckling'!P30</f>
        <v>0</v>
      </c>
      <c r="G124" s="115"/>
      <c r="H124" s="115">
        <f>'Gemensamma i utveckling'!P31</f>
        <v>0</v>
      </c>
      <c r="I124" s="115"/>
      <c r="J124" s="116">
        <f>'Gemensamma i utveckling'!P32</f>
        <v>0</v>
      </c>
    </row>
    <row r="125" spans="3:10" s="90" customFormat="1" ht="16.5" hidden="1" customHeight="1" outlineLevel="1" x14ac:dyDescent="0.25">
      <c r="C125" s="107">
        <f>'Gemensamma i utveckling'!Q1</f>
        <v>0</v>
      </c>
      <c r="D125" s="114">
        <f>'Gemensamma i utveckling'!Q11</f>
        <v>0</v>
      </c>
      <c r="E125" s="115"/>
      <c r="F125" s="94">
        <f>'Gemensamma i utveckling'!Q30</f>
        <v>0</v>
      </c>
      <c r="G125" s="115"/>
      <c r="H125" s="115">
        <f>'Gemensamma i utveckling'!Q31</f>
        <v>0</v>
      </c>
      <c r="I125" s="115"/>
      <c r="J125" s="116">
        <f>'Gemensamma i utveckling'!Q32</f>
        <v>0</v>
      </c>
    </row>
    <row r="126" spans="3:10" s="90" customFormat="1" ht="16.5" hidden="1" customHeight="1" outlineLevel="1" x14ac:dyDescent="0.25">
      <c r="C126" s="107">
        <f>'Gemensamma i utveckling'!R1</f>
        <v>0</v>
      </c>
      <c r="D126" s="114">
        <f>'Gemensamma i utveckling'!R11</f>
        <v>0</v>
      </c>
      <c r="E126" s="115"/>
      <c r="F126" s="94">
        <f>'Gemensamma i utveckling'!R30</f>
        <v>0</v>
      </c>
      <c r="G126" s="115"/>
      <c r="H126" s="115">
        <f>'Gemensamma i utveckling'!R31</f>
        <v>0</v>
      </c>
      <c r="I126" s="115"/>
      <c r="J126" s="116">
        <f>'Gemensamma i utveckling'!R32</f>
        <v>0</v>
      </c>
    </row>
    <row r="127" spans="3:10" s="90" customFormat="1" ht="16.5" hidden="1" customHeight="1" outlineLevel="1" x14ac:dyDescent="0.25">
      <c r="C127" s="107">
        <f>'Gemensamma i utveckling'!S1</f>
        <v>0</v>
      </c>
      <c r="D127" s="114">
        <f>'Gemensamma i utveckling'!S11</f>
        <v>0</v>
      </c>
      <c r="E127" s="115"/>
      <c r="F127" s="94">
        <f>'Gemensamma i utveckling'!S30</f>
        <v>0</v>
      </c>
      <c r="G127" s="115"/>
      <c r="H127" s="115">
        <f>'Gemensamma i utveckling'!S31</f>
        <v>0</v>
      </c>
      <c r="I127" s="115"/>
      <c r="J127" s="116">
        <f>'Gemensamma i utveckling'!S32</f>
        <v>0</v>
      </c>
    </row>
    <row r="128" spans="3:10" s="90" customFormat="1" ht="16.5" hidden="1" customHeight="1" outlineLevel="1" x14ac:dyDescent="0.25">
      <c r="C128" s="107">
        <f>'Gemensamma i utveckling'!T1</f>
        <v>0</v>
      </c>
      <c r="D128" s="114">
        <f>'Gemensamma i utveckling'!T11</f>
        <v>0</v>
      </c>
      <c r="E128" s="115"/>
      <c r="F128" s="94">
        <f>'Gemensamma i utveckling'!T30</f>
        <v>0</v>
      </c>
      <c r="G128" s="115"/>
      <c r="H128" s="115">
        <f>'Gemensamma i utveckling'!T31</f>
        <v>0</v>
      </c>
      <c r="I128" s="115"/>
      <c r="J128" s="116">
        <f>'Gemensamma i utveckling'!T32</f>
        <v>0</v>
      </c>
    </row>
    <row r="129" spans="3:10" s="90" customFormat="1" ht="16.5" hidden="1" customHeight="1" outlineLevel="1" x14ac:dyDescent="0.25">
      <c r="C129" s="107">
        <f>'Gemensamma i utveckling'!U1</f>
        <v>0</v>
      </c>
      <c r="D129" s="114">
        <f>'Gemensamma i utveckling'!U11</f>
        <v>0</v>
      </c>
      <c r="E129" s="115"/>
      <c r="F129" s="94">
        <f>'Gemensamma i utveckling'!U30</f>
        <v>0</v>
      </c>
      <c r="G129" s="115"/>
      <c r="H129" s="115">
        <f>'Gemensamma i utveckling'!U31</f>
        <v>0</v>
      </c>
      <c r="I129" s="115"/>
      <c r="J129" s="116">
        <f>'Gemensamma i utveckling'!U32</f>
        <v>0</v>
      </c>
    </row>
    <row r="130" spans="3:10" s="90" customFormat="1" ht="16.5" hidden="1" customHeight="1" outlineLevel="1" x14ac:dyDescent="0.25">
      <c r="C130" s="107">
        <f>'Gemensamma i utveckling'!V1</f>
        <v>0</v>
      </c>
      <c r="D130" s="114">
        <f>'Gemensamma i utveckling'!V11</f>
        <v>0</v>
      </c>
      <c r="E130" s="115"/>
      <c r="F130" s="94">
        <f>'Gemensamma i utveckling'!V30</f>
        <v>0</v>
      </c>
      <c r="G130" s="115"/>
      <c r="H130" s="115">
        <f>'Gemensamma i utveckling'!V31</f>
        <v>0</v>
      </c>
      <c r="I130" s="115"/>
      <c r="J130" s="116">
        <f>'Gemensamma i utveckling'!V32</f>
        <v>0</v>
      </c>
    </row>
    <row r="131" spans="3:10" ht="16.5" hidden="1" customHeight="1" outlineLevel="1" thickBot="1" x14ac:dyDescent="0.3">
      <c r="C131" s="117">
        <f>'Gemensamma i utveckling'!W1</f>
        <v>0</v>
      </c>
      <c r="D131" s="118">
        <f>'Gemensamma i utveckling'!W11</f>
        <v>0</v>
      </c>
      <c r="E131" s="119"/>
      <c r="F131" s="95">
        <f>'Gemensamma i utveckling'!W30</f>
        <v>0</v>
      </c>
      <c r="G131" s="119"/>
      <c r="H131" s="119">
        <f>'Gemensamma i utveckling'!W31</f>
        <v>0</v>
      </c>
      <c r="I131" s="119"/>
      <c r="J131" s="120">
        <f>'Gemensamma i utveckling'!W32</f>
        <v>0</v>
      </c>
    </row>
    <row r="132" spans="3:10" hidden="1" outlineLevel="1" x14ac:dyDescent="0.25">
      <c r="C132" s="115"/>
      <c r="D132" s="114"/>
      <c r="E132" s="115"/>
      <c r="F132" s="115"/>
      <c r="G132" s="115"/>
      <c r="H132" s="115"/>
      <c r="I132" s="115"/>
      <c r="J132" s="115"/>
    </row>
    <row r="133" spans="3:10" ht="15.75" collapsed="1" thickBot="1" x14ac:dyDescent="0.3">
      <c r="C133" s="115"/>
      <c r="D133" s="115"/>
      <c r="E133" s="115"/>
      <c r="F133" s="115"/>
      <c r="G133" s="115"/>
      <c r="H133" s="115"/>
      <c r="I133" s="115"/>
      <c r="J133" s="115"/>
    </row>
    <row r="134" spans="3:10" ht="21" x14ac:dyDescent="0.25">
      <c r="C134" s="108" t="s">
        <v>59</v>
      </c>
      <c r="D134" s="109">
        <f>SUM(D135:D163)</f>
        <v>1378158.8494851841</v>
      </c>
      <c r="E134" s="110"/>
      <c r="F134" s="110" t="s">
        <v>39</v>
      </c>
      <c r="G134" s="110"/>
      <c r="H134" s="110"/>
      <c r="I134" s="110"/>
      <c r="J134" s="122"/>
    </row>
    <row r="135" spans="3:10" hidden="1" outlineLevel="1" x14ac:dyDescent="0.25">
      <c r="C135" s="107" t="str">
        <f>'Valbara i utveckling'!F1</f>
        <v>Terminologitjänst NY!</v>
      </c>
      <c r="D135" s="114">
        <f>'Valbara i utveckling'!F11</f>
        <v>0</v>
      </c>
      <c r="E135" s="115"/>
      <c r="F135" s="115" t="str">
        <f>'Valbara i utveckling'!F30</f>
        <v>Kvartal förskott</v>
      </c>
      <c r="G135" s="115"/>
      <c r="H135" s="115" t="str">
        <f>'Valbara i utveckling'!F31</f>
        <v>Dec,Mar,Jun,Sep</v>
      </c>
      <c r="I135" s="115"/>
      <c r="J135" s="116">
        <f>'Valbara i utveckling'!F32</f>
        <v>0</v>
      </c>
    </row>
    <row r="136" spans="3:10" hidden="1" outlineLevel="1" x14ac:dyDescent="0.25">
      <c r="C136" s="107" t="str">
        <f>'Valbara i utveckling'!J1</f>
        <v xml:space="preserve"> Verksamhetsstöd 1177 på telefon</v>
      </c>
      <c r="D136" s="114">
        <f>'Valbara i utveckling'!J11</f>
        <v>1378158.8494851841</v>
      </c>
      <c r="E136" s="115"/>
      <c r="F136" s="115" t="str">
        <f>'Valbara i utveckling'!J30</f>
        <v>Kvartal förskott</v>
      </c>
      <c r="G136" s="115"/>
      <c r="H136" s="115" t="str">
        <f>'Valbara i utveckling'!J31</f>
        <v>Dec,Mar,Jun,Sep</v>
      </c>
      <c r="I136" s="115"/>
      <c r="J136" s="126">
        <f>'Valbara i utveckling'!J32</f>
        <v>0</v>
      </c>
    </row>
    <row r="137" spans="3:10" hidden="1" outlineLevel="1" x14ac:dyDescent="0.25">
      <c r="C137" s="107" t="str">
        <f>'Valbara i utveckling'!N1</f>
        <v>ViSam</v>
      </c>
      <c r="D137" s="114">
        <f>'Valbara i utveckling'!N11</f>
        <v>0</v>
      </c>
      <c r="E137" s="115"/>
      <c r="F137" s="115" t="str">
        <f>'Valbara i utveckling'!N30</f>
        <v>Väntar avsiktsförklaring</v>
      </c>
      <c r="G137" s="115"/>
      <c r="H137" s="115">
        <f>'Valbara i utveckling'!N31</f>
        <v>0</v>
      </c>
      <c r="I137" s="115"/>
      <c r="J137" s="126">
        <f>'Valbara i utveckling'!N32</f>
        <v>0</v>
      </c>
    </row>
    <row r="138" spans="3:10" hidden="1" outlineLevel="1" x14ac:dyDescent="0.25">
      <c r="C138" s="107" t="str">
        <f>'Valbara i utveckling'!R1</f>
        <v>1177 symtombedömning och hänvisning "Listning"</v>
      </c>
      <c r="D138" s="114">
        <f>'Valbara i utveckling'!R11</f>
        <v>0</v>
      </c>
      <c r="E138" s="115"/>
      <c r="F138" s="115" t="str">
        <f>'Valbara i utveckling'!R30</f>
        <v>Faktureras ej 2023</v>
      </c>
      <c r="G138" s="115"/>
      <c r="H138" s="115">
        <f>'Valbara i utveckling'!R31</f>
        <v>0</v>
      </c>
      <c r="I138" s="115"/>
      <c r="J138" s="126" t="str">
        <f>'Valbara i utveckling'!R32</f>
        <v>Väntar Avsiktsförkl</v>
      </c>
    </row>
    <row r="139" spans="3:10" hidden="1" outlineLevel="1" x14ac:dyDescent="0.25">
      <c r="C139" s="107">
        <f>'Valbara i utveckling'!V1</f>
        <v>0</v>
      </c>
      <c r="D139" s="114">
        <f>'Valbara i utveckling'!V11</f>
        <v>0</v>
      </c>
      <c r="E139" s="115"/>
      <c r="F139" s="94">
        <f>'Valbara i utveckling'!V30</f>
        <v>0</v>
      </c>
      <c r="G139" s="115"/>
      <c r="H139" s="94">
        <f>'Valbara i utveckling'!V31</f>
        <v>0</v>
      </c>
      <c r="I139" s="115"/>
      <c r="J139" s="126">
        <f>'Valbara i utveckling'!V32</f>
        <v>0</v>
      </c>
    </row>
    <row r="140" spans="3:10" ht="30" hidden="1" outlineLevel="1" x14ac:dyDescent="0.25">
      <c r="C140" s="107">
        <f>'Valbara i utveckling'!Z1</f>
        <v>0</v>
      </c>
      <c r="D140" s="114">
        <f>'Valbara i utveckling'!Z11</f>
        <v>0</v>
      </c>
      <c r="E140" s="115"/>
      <c r="F140" s="115">
        <f>'Valbara i utveckling'!Z30</f>
        <v>0</v>
      </c>
      <c r="G140" s="115"/>
      <c r="H140" s="115">
        <f>'Valbara i utveckling'!Z31</f>
        <v>0</v>
      </c>
      <c r="I140" s="115"/>
      <c r="J140" s="126">
        <f>'Valbara i utveckling'!Z32</f>
        <v>0</v>
      </c>
    </row>
    <row r="141" spans="3:10" hidden="1" outlineLevel="1" x14ac:dyDescent="0.25">
      <c r="C141" s="107">
        <f>'Valbara i utveckling'!AD1</f>
        <v>0</v>
      </c>
      <c r="D141" s="114">
        <f>'Valbara i utveckling'!AD11</f>
        <v>0</v>
      </c>
      <c r="E141" s="115"/>
      <c r="F141" s="115">
        <f>'Valbara i utveckling'!AD30</f>
        <v>0</v>
      </c>
      <c r="G141" s="115"/>
      <c r="H141" s="115">
        <f>'Valbara i utveckling'!AD31</f>
        <v>0</v>
      </c>
      <c r="I141" s="115"/>
      <c r="J141" s="126">
        <f>'Valbara i utveckling'!AD32</f>
        <v>0</v>
      </c>
    </row>
    <row r="142" spans="3:10" hidden="1" outlineLevel="1" x14ac:dyDescent="0.25">
      <c r="C142" s="107">
        <f>'Valbara i utveckling'!AH1</f>
        <v>0</v>
      </c>
      <c r="D142" s="114">
        <f>'Valbara i utveckling'!AH11</f>
        <v>0</v>
      </c>
      <c r="E142" s="115"/>
      <c r="F142" s="115">
        <f>'Valbara i utveckling'!AH30</f>
        <v>0</v>
      </c>
      <c r="G142" s="115"/>
      <c r="H142" s="115">
        <f>'Valbara i utveckling'!AH31</f>
        <v>0</v>
      </c>
      <c r="I142" s="115"/>
      <c r="J142" s="126">
        <f>'Valbara i utveckling'!AH32</f>
        <v>0</v>
      </c>
    </row>
    <row r="143" spans="3:10" hidden="1" outlineLevel="1" x14ac:dyDescent="0.25">
      <c r="C143" s="107">
        <f>'Valbara i utveckling'!AL1</f>
        <v>0</v>
      </c>
      <c r="D143" s="114">
        <f>'Valbara i utveckling'!AL11</f>
        <v>0</v>
      </c>
      <c r="E143" s="115"/>
      <c r="F143" s="115">
        <f>'Valbara i utveckling'!AL30</f>
        <v>0</v>
      </c>
      <c r="G143" s="115"/>
      <c r="H143" s="115">
        <f>'Valbara i utveckling'!AL31</f>
        <v>0</v>
      </c>
      <c r="I143" s="115"/>
      <c r="J143" s="126">
        <f>'Valbara i utveckling'!AL32</f>
        <v>0</v>
      </c>
    </row>
    <row r="144" spans="3:10" hidden="1" outlineLevel="1" x14ac:dyDescent="0.25">
      <c r="C144" s="107">
        <f>'Valbara i utveckling'!AP1</f>
        <v>0</v>
      </c>
      <c r="D144" s="114">
        <f>'Valbara i utveckling'!AP11</f>
        <v>0</v>
      </c>
      <c r="E144" s="115"/>
      <c r="F144" s="115">
        <f>'Valbara i utveckling'!AP30</f>
        <v>0</v>
      </c>
      <c r="G144" s="115"/>
      <c r="H144" s="115">
        <f>'Valbara i utveckling'!AP31</f>
        <v>0</v>
      </c>
      <c r="I144" s="115"/>
      <c r="J144" s="126">
        <f>'Valbara i utveckling'!AP32</f>
        <v>0</v>
      </c>
    </row>
    <row r="145" spans="3:10" hidden="1" outlineLevel="1" x14ac:dyDescent="0.25">
      <c r="C145" s="107">
        <f>'Valbara i utveckling'!AT1</f>
        <v>0</v>
      </c>
      <c r="D145" s="114">
        <f>'Valbara i utveckling'!AT11</f>
        <v>0</v>
      </c>
      <c r="E145" s="115"/>
      <c r="F145" s="115">
        <f>'Valbara i utveckling'!AT30</f>
        <v>0</v>
      </c>
      <c r="G145" s="115"/>
      <c r="H145" s="115">
        <f>'Valbara i utveckling'!AT31</f>
        <v>0</v>
      </c>
      <c r="I145" s="115"/>
      <c r="J145" s="126">
        <f>'Valbara i utveckling'!AT32</f>
        <v>0</v>
      </c>
    </row>
    <row r="146" spans="3:10" hidden="1" outlineLevel="1" x14ac:dyDescent="0.25">
      <c r="C146" s="107">
        <f>'Valbara i utveckling'!AX1</f>
        <v>0</v>
      </c>
      <c r="D146" s="114">
        <f>'Valbara i utveckling'!AX11</f>
        <v>0</v>
      </c>
      <c r="E146" s="115"/>
      <c r="F146" s="115">
        <f>'Valbara i utveckling'!AX30</f>
        <v>0</v>
      </c>
      <c r="G146" s="115"/>
      <c r="H146" s="115">
        <f>'Valbara i utveckling'!AX31</f>
        <v>0</v>
      </c>
      <c r="I146" s="115"/>
      <c r="J146" s="126">
        <f>'Valbara i utveckling'!AX32</f>
        <v>0</v>
      </c>
    </row>
    <row r="147" spans="3:10" hidden="1" outlineLevel="1" x14ac:dyDescent="0.25">
      <c r="C147" s="107">
        <f>'Valbara i utveckling'!BB1</f>
        <v>0</v>
      </c>
      <c r="D147" s="114">
        <f>'Valbara i utveckling'!BB11</f>
        <v>0</v>
      </c>
      <c r="E147" s="115"/>
      <c r="F147" s="115">
        <f>'Valbara i utveckling'!BB30</f>
        <v>0</v>
      </c>
      <c r="G147" s="115"/>
      <c r="H147" s="115">
        <f>'Valbara i utveckling'!BB31</f>
        <v>0</v>
      </c>
      <c r="I147" s="115"/>
      <c r="J147" s="126">
        <f>'Valbara i utveckling'!BB32</f>
        <v>0</v>
      </c>
    </row>
    <row r="148" spans="3:10" hidden="1" outlineLevel="1" x14ac:dyDescent="0.25">
      <c r="C148" s="107">
        <f>'Valbara i utveckling'!BF1</f>
        <v>0</v>
      </c>
      <c r="D148" s="114">
        <f>'Valbara i utveckling'!BF11</f>
        <v>0</v>
      </c>
      <c r="E148" s="115"/>
      <c r="F148" s="115">
        <f>'Valbara i utveckling'!BF30</f>
        <v>0</v>
      </c>
      <c r="G148" s="115"/>
      <c r="H148" s="115">
        <f>'Valbara i utveckling'!BF31</f>
        <v>0</v>
      </c>
      <c r="I148" s="115"/>
      <c r="J148" s="126">
        <f>'Valbara i utveckling'!BF32</f>
        <v>0</v>
      </c>
    </row>
    <row r="149" spans="3:10" ht="14.25" hidden="1" customHeight="1" outlineLevel="1" x14ac:dyDescent="0.25">
      <c r="C149" s="107">
        <f>'Valbara i utveckling'!BJ1</f>
        <v>0</v>
      </c>
      <c r="D149" s="114">
        <f>'Valbara i utveckling'!BJ11</f>
        <v>0</v>
      </c>
      <c r="E149" s="115"/>
      <c r="F149" s="115">
        <f>'Valbara i utveckling'!BJ30</f>
        <v>0</v>
      </c>
      <c r="G149" s="115"/>
      <c r="H149" s="115">
        <f>'Valbara i utveckling'!BJ31</f>
        <v>0</v>
      </c>
      <c r="I149" s="115"/>
      <c r="J149" s="126">
        <f>'Valbara i utveckling'!BJ32</f>
        <v>0</v>
      </c>
    </row>
    <row r="150" spans="3:10" ht="14.25" hidden="1" customHeight="1" outlineLevel="1" x14ac:dyDescent="0.25">
      <c r="C150" s="107">
        <f>'Valbara i utveckling'!BN1</f>
        <v>0</v>
      </c>
      <c r="D150" s="114">
        <f>'Valbara i utveckling'!BN11</f>
        <v>0</v>
      </c>
      <c r="E150" s="115"/>
      <c r="F150" s="115">
        <f>'Valbara i utveckling'!BN30</f>
        <v>0</v>
      </c>
      <c r="G150" s="115"/>
      <c r="H150" s="115">
        <f>'Valbara i utveckling'!BN31</f>
        <v>0</v>
      </c>
      <c r="I150" s="115"/>
      <c r="J150" s="126">
        <f>'Valbara i utveckling'!BN32</f>
        <v>0</v>
      </c>
    </row>
    <row r="151" spans="3:10" ht="14.25" hidden="1" customHeight="1" outlineLevel="1" x14ac:dyDescent="0.25">
      <c r="C151" s="107">
        <f>'Valbara i utveckling'!BR1</f>
        <v>0</v>
      </c>
      <c r="D151" s="114">
        <f>'Valbara i utveckling'!BR11</f>
        <v>0</v>
      </c>
      <c r="E151" s="115"/>
      <c r="F151" s="115">
        <f>'Valbara i utveckling'!BR30</f>
        <v>0</v>
      </c>
      <c r="G151" s="115"/>
      <c r="H151" s="115">
        <f>'Valbara i utveckling'!BR31</f>
        <v>0</v>
      </c>
      <c r="I151" s="115"/>
      <c r="J151" s="116">
        <f>'Valbara i utveckling'!BR32</f>
        <v>0</v>
      </c>
    </row>
    <row r="152" spans="3:10" ht="14.25" hidden="1" customHeight="1" outlineLevel="1" x14ac:dyDescent="0.25">
      <c r="C152" s="107">
        <f>'Valbara i utveckling'!BV1</f>
        <v>0</v>
      </c>
      <c r="D152" s="114">
        <f>'Valbara i utveckling'!BV11</f>
        <v>0</v>
      </c>
      <c r="E152" s="115"/>
      <c r="F152" s="115">
        <f>'Valbara i utveckling'!BV30</f>
        <v>0</v>
      </c>
      <c r="G152" s="115"/>
      <c r="H152" s="115">
        <f>'Valbara i utveckling'!BV31</f>
        <v>0</v>
      </c>
      <c r="I152" s="115"/>
      <c r="J152" s="116">
        <f>'Valbara i utveckling'!BV32</f>
        <v>0</v>
      </c>
    </row>
    <row r="153" spans="3:10" ht="14.25" hidden="1" customHeight="1" outlineLevel="1" x14ac:dyDescent="0.25">
      <c r="C153" s="107">
        <f>'Valbara i utveckling'!BZ1</f>
        <v>0</v>
      </c>
      <c r="D153" s="114">
        <f>'Valbara i utveckling'!BZ11</f>
        <v>0</v>
      </c>
      <c r="E153" s="115"/>
      <c r="F153" s="115">
        <f>'Valbara i utveckling'!BZ30</f>
        <v>0</v>
      </c>
      <c r="G153" s="115"/>
      <c r="H153" s="115">
        <f>'Valbara i utveckling'!BZ31</f>
        <v>0</v>
      </c>
      <c r="I153" s="115"/>
      <c r="J153" s="116">
        <f>'Valbara i utveckling'!BZ32</f>
        <v>0</v>
      </c>
    </row>
    <row r="154" spans="3:10" ht="14.25" hidden="1" customHeight="1" outlineLevel="1" x14ac:dyDescent="0.25">
      <c r="C154" s="222">
        <f>'Valbara i utveckling'!CD1</f>
        <v>0</v>
      </c>
      <c r="D154" s="114">
        <f>'Valbara i utveckling'!CD11</f>
        <v>0</v>
      </c>
      <c r="E154" s="90"/>
      <c r="F154" s="90">
        <f>'Valbara i utveckling'!CD30</f>
        <v>0</v>
      </c>
      <c r="G154" s="90"/>
      <c r="H154" s="90">
        <f>'Valbara i utveckling'!CD31</f>
        <v>0</v>
      </c>
      <c r="I154" s="90"/>
      <c r="J154" s="223">
        <f>'Valbara i utveckling'!CD32</f>
        <v>0</v>
      </c>
    </row>
    <row r="155" spans="3:10" ht="14.25" hidden="1" customHeight="1" outlineLevel="1" x14ac:dyDescent="0.25">
      <c r="C155" s="222">
        <f>'Valbara i utveckling'!CH1</f>
        <v>0</v>
      </c>
      <c r="D155" s="114">
        <f>'Valbara i utveckling'!CH11</f>
        <v>0</v>
      </c>
      <c r="E155" s="90"/>
      <c r="F155" s="90">
        <f>'Valbara i utveckling'!CH30</f>
        <v>0</v>
      </c>
      <c r="G155" s="90"/>
      <c r="H155" s="90">
        <f>'Valbara i utveckling'!CH31</f>
        <v>0</v>
      </c>
      <c r="I155" s="90"/>
      <c r="J155" s="223">
        <f>'Valbara i utveckling'!CH32</f>
        <v>0</v>
      </c>
    </row>
    <row r="156" spans="3:10" ht="14.25" hidden="1" customHeight="1" outlineLevel="1" x14ac:dyDescent="0.25">
      <c r="C156" s="222">
        <f>'Valbara i utveckling'!CL1</f>
        <v>0</v>
      </c>
      <c r="D156" s="114">
        <f>'Valbara i utveckling'!CL11</f>
        <v>0</v>
      </c>
      <c r="E156" s="90"/>
      <c r="F156" s="90">
        <f>'Valbara i utveckling'!CL30</f>
        <v>0</v>
      </c>
      <c r="G156" s="90"/>
      <c r="H156" s="90">
        <f>'Valbara i utveckling'!CL31</f>
        <v>0</v>
      </c>
      <c r="I156" s="90"/>
      <c r="J156" s="223">
        <f>'Valbara i utveckling'!CL32</f>
        <v>0</v>
      </c>
    </row>
    <row r="157" spans="3:10" ht="14.25" hidden="1" customHeight="1" outlineLevel="1" x14ac:dyDescent="0.25">
      <c r="C157" s="222">
        <f>'Valbara i utveckling'!CP1</f>
        <v>0</v>
      </c>
      <c r="D157" s="114">
        <f>'Valbara i utveckling'!CP11</f>
        <v>0</v>
      </c>
      <c r="E157" s="90"/>
      <c r="F157" s="90">
        <f>'Valbara i utveckling'!CP30</f>
        <v>0</v>
      </c>
      <c r="G157" s="90"/>
      <c r="H157" s="90">
        <f>'Valbara i utveckling'!CP31</f>
        <v>0</v>
      </c>
      <c r="I157" s="90"/>
      <c r="J157" s="223">
        <f>'Valbara i utveckling'!CP32</f>
        <v>0</v>
      </c>
    </row>
    <row r="158" spans="3:10" ht="14.25" hidden="1" customHeight="1" outlineLevel="1" x14ac:dyDescent="0.25">
      <c r="C158" s="222">
        <f>'Valbara i utveckling'!CT1</f>
        <v>0</v>
      </c>
      <c r="D158" s="114">
        <f>'Valbara i utveckling'!CT11</f>
        <v>0</v>
      </c>
      <c r="E158" s="90"/>
      <c r="F158" s="90">
        <f>'Valbara i utveckling'!CT30</f>
        <v>0</v>
      </c>
      <c r="G158" s="90"/>
      <c r="H158" s="90">
        <f>'Valbara i utveckling'!CT31</f>
        <v>0</v>
      </c>
      <c r="I158" s="90"/>
      <c r="J158" s="223">
        <f>'Valbara i utveckling'!CT32</f>
        <v>0</v>
      </c>
    </row>
    <row r="159" spans="3:10" ht="14.25" hidden="1" customHeight="1" outlineLevel="1" x14ac:dyDescent="0.25">
      <c r="C159" s="222">
        <f>'Valbara i utveckling'!CX1</f>
        <v>0</v>
      </c>
      <c r="D159" s="114">
        <f>'Valbara i utveckling'!CX11</f>
        <v>0</v>
      </c>
      <c r="E159" s="90"/>
      <c r="F159" s="90">
        <f>'Valbara i utveckling'!CX30</f>
        <v>0</v>
      </c>
      <c r="G159" s="90"/>
      <c r="H159" s="90">
        <f>'Valbara i utveckling'!CX31</f>
        <v>0</v>
      </c>
      <c r="I159" s="90"/>
      <c r="J159" s="223">
        <f>'Valbara i utveckling'!CX32</f>
        <v>0</v>
      </c>
    </row>
    <row r="160" spans="3:10" ht="14.25" hidden="1" customHeight="1" outlineLevel="1" x14ac:dyDescent="0.25">
      <c r="C160" s="222">
        <f>'Valbara i utveckling'!DB1</f>
        <v>0</v>
      </c>
      <c r="D160" s="114">
        <f>'Valbara i utveckling'!DB11</f>
        <v>0</v>
      </c>
      <c r="E160" s="90"/>
      <c r="F160" s="90">
        <f>'Valbara i utveckling'!DB30</f>
        <v>0</v>
      </c>
      <c r="G160" s="90"/>
      <c r="H160" s="90">
        <f>'Valbara i utveckling'!DB31</f>
        <v>0</v>
      </c>
      <c r="I160" s="90"/>
      <c r="J160" s="223">
        <f>'Valbara i utveckling'!DB32</f>
        <v>0</v>
      </c>
    </row>
    <row r="161" spans="3:10" ht="14.25" hidden="1" customHeight="1" outlineLevel="1" x14ac:dyDescent="0.25">
      <c r="C161" s="222">
        <f>'Valbara i utveckling'!DF1</f>
        <v>0</v>
      </c>
      <c r="D161" s="114">
        <f>'Valbara i utveckling'!DF11</f>
        <v>0</v>
      </c>
      <c r="E161" s="90"/>
      <c r="F161" s="90">
        <f>'Valbara i utveckling'!DF30</f>
        <v>0</v>
      </c>
      <c r="G161" s="90"/>
      <c r="H161" s="90">
        <f>'Valbara i utveckling'!DF31</f>
        <v>0</v>
      </c>
      <c r="I161" s="90"/>
      <c r="J161" s="223">
        <f>'Valbara i utveckling'!DF32</f>
        <v>0</v>
      </c>
    </row>
    <row r="162" spans="3:10" ht="14.25" hidden="1" customHeight="1" outlineLevel="1" x14ac:dyDescent="0.25">
      <c r="C162" s="222">
        <f>'Valbara i utveckling'!DJ1</f>
        <v>0</v>
      </c>
      <c r="D162" s="114">
        <f>'Valbara i utveckling'!DJ11</f>
        <v>0</v>
      </c>
      <c r="E162" s="90"/>
      <c r="F162" s="90">
        <f>'Valbara i utveckling'!DJ30</f>
        <v>0</v>
      </c>
      <c r="G162" s="90"/>
      <c r="H162" s="90">
        <f>'Valbara i utveckling'!DJ31</f>
        <v>0</v>
      </c>
      <c r="I162" s="90"/>
      <c r="J162" s="223">
        <f>'Valbara i utveckling'!DJ32</f>
        <v>0</v>
      </c>
    </row>
    <row r="163" spans="3:10" ht="14.25" hidden="1" customHeight="1" outlineLevel="1" thickBot="1" x14ac:dyDescent="0.3">
      <c r="C163" s="224">
        <f>'Valbara i utveckling'!DN1</f>
        <v>0</v>
      </c>
      <c r="D163" s="118">
        <f>'Valbara i utveckling'!DN11</f>
        <v>0</v>
      </c>
      <c r="E163" s="225"/>
      <c r="F163" s="225">
        <f>'Valbara i utveckling'!DN30</f>
        <v>0</v>
      </c>
      <c r="G163" s="225"/>
      <c r="H163" s="225">
        <f>'Valbara i utveckling'!DN31</f>
        <v>0</v>
      </c>
      <c r="I163" s="225"/>
      <c r="J163" s="226">
        <f>'Valbara i utveckling'!DN32</f>
        <v>0</v>
      </c>
    </row>
    <row r="164" spans="3:10" hidden="1" outlineLevel="1" x14ac:dyDescent="0.25">
      <c r="C164" s="115"/>
      <c r="D164" s="115"/>
      <c r="E164" s="115"/>
      <c r="F164" s="115"/>
      <c r="G164" s="115"/>
      <c r="H164" s="115"/>
      <c r="I164" s="115"/>
      <c r="J164" s="115"/>
    </row>
    <row r="165" spans="3:10" collapsed="1" x14ac:dyDescent="0.25">
      <c r="C165" s="115"/>
      <c r="D165" s="115"/>
      <c r="E165" s="115"/>
      <c r="F165" s="115"/>
      <c r="G165" s="115"/>
      <c r="H165" s="115"/>
      <c r="I165" s="115"/>
      <c r="J165" s="115"/>
    </row>
  </sheetData>
  <mergeCells count="3">
    <mergeCell ref="C2:J2"/>
    <mergeCell ref="A3:A7"/>
    <mergeCell ref="C3:J3"/>
  </mergeCells>
  <conditionalFormatting sqref="D8:D55">
    <cfRule type="cellIs" dxfId="17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F557B-E736-4733-A71D-DA399B66ED2B}">
  <sheetPr>
    <tabColor rgb="FF92D050"/>
  </sheetPr>
  <dimension ref="A1:K165"/>
  <sheetViews>
    <sheetView showZeros="0" workbookViewId="0">
      <selection activeCell="A217" sqref="A217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140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58" t="str">
        <f>'Gemensamma Tjänster'!B13</f>
        <v>Region Jönköpings län</v>
      </c>
    </row>
    <row r="2" spans="1:11" ht="92.25" customHeight="1" x14ac:dyDescent="0.4">
      <c r="C2" s="312" t="s">
        <v>60</v>
      </c>
      <c r="D2" s="313"/>
      <c r="E2" s="313"/>
      <c r="F2" s="313"/>
      <c r="G2" s="313"/>
      <c r="H2" s="313"/>
      <c r="I2" s="313"/>
      <c r="J2" s="314"/>
    </row>
    <row r="3" spans="1:11" ht="21.75" customHeight="1" thickBot="1" x14ac:dyDescent="0.3">
      <c r="A3" s="318" t="s">
        <v>41</v>
      </c>
      <c r="C3" s="315" t="s">
        <v>42</v>
      </c>
      <c r="D3" s="316"/>
      <c r="E3" s="316"/>
      <c r="F3" s="316"/>
      <c r="G3" s="316"/>
      <c r="H3" s="316"/>
      <c r="I3" s="316"/>
      <c r="J3" s="317"/>
    </row>
    <row r="4" spans="1:11" x14ac:dyDescent="0.25">
      <c r="A4" s="318"/>
    </row>
    <row r="5" spans="1:11" ht="15.75" x14ac:dyDescent="0.25">
      <c r="A5" s="318"/>
      <c r="D5" s="52" t="s">
        <v>190</v>
      </c>
      <c r="E5" s="56"/>
      <c r="F5" s="52"/>
      <c r="G5" s="52"/>
      <c r="H5" s="57"/>
      <c r="I5" s="52"/>
      <c r="J5" s="52"/>
      <c r="K5" s="7"/>
    </row>
    <row r="6" spans="1:11" ht="15.75" thickBot="1" x14ac:dyDescent="0.3">
      <c r="A6" s="318"/>
    </row>
    <row r="7" spans="1:11" ht="30" x14ac:dyDescent="0.25">
      <c r="A7" s="318"/>
      <c r="C7" s="108" t="s">
        <v>30</v>
      </c>
      <c r="D7" s="109">
        <f>SUM(D8:D55)</f>
        <v>24490911.306280829</v>
      </c>
      <c r="E7" s="110"/>
      <c r="F7" s="111" t="s">
        <v>36</v>
      </c>
      <c r="G7" s="111"/>
      <c r="H7" s="96" t="s">
        <v>37</v>
      </c>
      <c r="I7" s="112"/>
      <c r="J7" s="113" t="s">
        <v>46</v>
      </c>
      <c r="K7" s="53"/>
    </row>
    <row r="8" spans="1:11" ht="15" hidden="1" customHeight="1" outlineLevel="1" x14ac:dyDescent="0.25">
      <c r="C8" s="107" t="str">
        <f>'Gemensamma Tjänster'!E2</f>
        <v>Identifierings-tjänster SITHS</v>
      </c>
      <c r="D8" s="114">
        <f>'Gemensamma Tjänster'!E13</f>
        <v>1797558.3448588154</v>
      </c>
      <c r="E8" s="115"/>
      <c r="F8" s="94" t="str">
        <f>'Gemensamma Tjänster'!E31</f>
        <v>Kvartal förskott</v>
      </c>
      <c r="G8" s="115"/>
      <c r="H8" s="94" t="str">
        <f>'Gemensamma Tjänster'!E32</f>
        <v>Dec,Mar,Jun,Sep</v>
      </c>
      <c r="I8" s="115"/>
      <c r="J8" s="116" t="str">
        <f>'Gemensamma Tjänster'!E33</f>
        <v xml:space="preserve"> -</v>
      </c>
    </row>
    <row r="9" spans="1:11" ht="15" hidden="1" customHeight="1" outlineLevel="1" x14ac:dyDescent="0.25">
      <c r="C9" s="107" t="str">
        <f>'Gemensamma Tjänster'!F2</f>
        <v>Katalogtjänster HSA</v>
      </c>
      <c r="D9" s="114">
        <f>'Gemensamma Tjänster'!F13</f>
        <v>214190.04891097834</v>
      </c>
      <c r="E9" s="115"/>
      <c r="F9" s="94" t="str">
        <f>'Gemensamma Tjänster'!F31</f>
        <v>Kvartal förskott</v>
      </c>
      <c r="G9" s="115"/>
      <c r="H9" s="94" t="str">
        <f>'Gemensamma Tjänster'!F32</f>
        <v>Dec,Mar,Jun,Sep</v>
      </c>
      <c r="I9" s="115"/>
      <c r="J9" s="116" t="str">
        <f>'Gemensamma Tjänster'!F33</f>
        <v xml:space="preserve"> -</v>
      </c>
    </row>
    <row r="10" spans="1:11" ht="15" hidden="1" customHeight="1" outlineLevel="1" x14ac:dyDescent="0.25">
      <c r="C10" s="107" t="str">
        <f>'Gemensamma Tjänster'!G2</f>
        <v>Kommunikations-tjänster Sjunet</v>
      </c>
      <c r="D10" s="114">
        <f>'Gemensamma Tjänster'!G13</f>
        <v>41693.161190098901</v>
      </c>
      <c r="E10" s="115"/>
      <c r="F10" s="94" t="str">
        <f>'Gemensamma Tjänster'!G31</f>
        <v>Kvartal förskott</v>
      </c>
      <c r="G10" s="115"/>
      <c r="H10" s="94" t="str">
        <f>'Gemensamma Tjänster'!G32</f>
        <v>Dec,Mar,Jun,Sep</v>
      </c>
      <c r="I10" s="115"/>
      <c r="J10" s="116" t="str">
        <f>'Gemensamma Tjänster'!G33</f>
        <v xml:space="preserve"> -</v>
      </c>
    </row>
    <row r="11" spans="1:11" ht="15" hidden="1" customHeight="1" outlineLevel="1" x14ac:dyDescent="0.25">
      <c r="C11" s="107" t="str">
        <f>'Gemensamma Tjänster'!H2</f>
        <v>Säkerhetstjänster</v>
      </c>
      <c r="D11" s="114">
        <f>'Gemensamma Tjänster'!H13</f>
        <v>406140.37468107796</v>
      </c>
      <c r="E11" s="115"/>
      <c r="F11" s="94" t="str">
        <f>'Gemensamma Tjänster'!H31</f>
        <v>Kvartal förskott</v>
      </c>
      <c r="G11" s="115"/>
      <c r="H11" s="94" t="str">
        <f>'Gemensamma Tjänster'!H32</f>
        <v>Dec,Mar,Jun,Sep</v>
      </c>
      <c r="I11" s="115"/>
      <c r="J11" s="116" t="str">
        <f>'Gemensamma Tjänster'!H33</f>
        <v xml:space="preserve"> -</v>
      </c>
    </row>
    <row r="12" spans="1:11" ht="15" hidden="1" customHeight="1" outlineLevel="1" x14ac:dyDescent="0.25">
      <c r="C12" s="107" t="str">
        <f>'Gemensamma Tjänster'!I2</f>
        <v>1177 e-tjänster</v>
      </c>
      <c r="D12" s="114">
        <f>'Gemensamma Tjänster'!I13</f>
        <v>2921276.672092122</v>
      </c>
      <c r="E12" s="115"/>
      <c r="F12" s="94" t="str">
        <f>'Gemensamma Tjänster'!I31</f>
        <v>Kvartal förskott</v>
      </c>
      <c r="G12" s="115"/>
      <c r="H12" s="94" t="str">
        <f>'Gemensamma Tjänster'!I32</f>
        <v>Dec,Mar,Jun,Sep</v>
      </c>
      <c r="I12" s="115"/>
      <c r="J12" s="116" t="str">
        <f>'Gemensamma Tjänster'!I33</f>
        <v xml:space="preserve"> -</v>
      </c>
    </row>
    <row r="13" spans="1:11" ht="15" hidden="1" customHeight="1" outlineLevel="1" x14ac:dyDescent="0.25">
      <c r="C13" s="107" t="str">
        <f>'Gemensamma Tjänster'!J2</f>
        <v xml:space="preserve">1177 på telefon </v>
      </c>
      <c r="D13" s="114">
        <f>'Gemensamma Tjänster'!J13</f>
        <v>2246231.6985146757</v>
      </c>
      <c r="E13" s="115"/>
      <c r="F13" s="94" t="str">
        <f>'Gemensamma Tjänster'!J31</f>
        <v>Kvartal förskott</v>
      </c>
      <c r="G13" s="115"/>
      <c r="H13" s="94" t="str">
        <f>'Gemensamma Tjänster'!J32</f>
        <v>Dec,Mar,Jun,Sep</v>
      </c>
      <c r="I13" s="115"/>
      <c r="J13" s="116" t="str">
        <f>'Gemensamma Tjänster'!J33</f>
        <v xml:space="preserve"> -</v>
      </c>
    </row>
    <row r="14" spans="1:11" ht="15" hidden="1" customHeight="1" outlineLevel="1" x14ac:dyDescent="0.25">
      <c r="C14" s="107" t="str">
        <f>'Gemensamma Tjänster'!K2</f>
        <v>1177.se</v>
      </c>
      <c r="D14" s="114">
        <f>'Gemensamma Tjänster'!K13</f>
        <v>2313231.7434505844</v>
      </c>
      <c r="E14" s="115"/>
      <c r="F14" s="94" t="str">
        <f>'Gemensamma Tjänster'!K31</f>
        <v>Kvartal förskott</v>
      </c>
      <c r="G14" s="115"/>
      <c r="H14" s="94" t="str">
        <f>'Gemensamma Tjänster'!K32</f>
        <v>Dec,Mar,Jun,Sep</v>
      </c>
      <c r="I14" s="115"/>
      <c r="J14" s="116" t="str">
        <f>'Gemensamma Tjänster'!K33</f>
        <v xml:space="preserve"> -</v>
      </c>
    </row>
    <row r="15" spans="1:11" ht="15" hidden="1" customHeight="1" outlineLevel="1" x14ac:dyDescent="0.25">
      <c r="C15" s="107" t="str">
        <f>'Gemensamma Tjänster'!L2</f>
        <v>Eira 
(biblioteks- konsortium)</v>
      </c>
      <c r="D15" s="114">
        <f>'Gemensamma Tjänster'!L13</f>
        <v>144667.74186588748</v>
      </c>
      <c r="E15" s="115"/>
      <c r="F15" s="94" t="str">
        <f>'Gemensamma Tjänster'!L31</f>
        <v>Kvartal förskott. Licens separat</v>
      </c>
      <c r="G15" s="115"/>
      <c r="H15" s="94" t="str">
        <f>'Gemensamma Tjänster'!L32</f>
        <v>Dec,Mar,Jun,Sep</v>
      </c>
      <c r="I15" s="115"/>
      <c r="J15" s="116" t="str">
        <f>'Gemensamma Tjänster'!L33</f>
        <v xml:space="preserve"> -</v>
      </c>
    </row>
    <row r="16" spans="1:11" ht="15" hidden="1" customHeight="1" outlineLevel="1" x14ac:dyDescent="0.25">
      <c r="C16" s="107" t="str">
        <f>'Gemensamma Tjänster'!M2</f>
        <v>Elektronisk remiss</v>
      </c>
      <c r="D16" s="114">
        <f>'Gemensamma Tjänster'!M13</f>
        <v>151147.53995707305</v>
      </c>
      <c r="E16" s="115"/>
      <c r="F16" s="94" t="str">
        <f>'Gemensamma Tjänster'!M31</f>
        <v>Kvartal förskott</v>
      </c>
      <c r="G16" s="115"/>
      <c r="H16" s="94" t="str">
        <f>'Gemensamma Tjänster'!M32</f>
        <v>Dec,Mar,Jun,Sep</v>
      </c>
      <c r="I16" s="115"/>
      <c r="J16" s="116" t="str">
        <f>'Gemensamma Tjänster'!M33</f>
        <v xml:space="preserve"> -</v>
      </c>
    </row>
    <row r="17" spans="3:10" ht="15" hidden="1" customHeight="1" outlineLevel="1" x14ac:dyDescent="0.25">
      <c r="C17" s="107" t="str">
        <f>'Gemensamma Tjänster'!N2</f>
        <v>Födelseanmälan</v>
      </c>
      <c r="D17" s="114">
        <f>'Gemensamma Tjänster'!N13</f>
        <v>105460.328968246</v>
      </c>
      <c r="E17" s="115"/>
      <c r="F17" s="94" t="str">
        <f>'Gemensamma Tjänster'!N31</f>
        <v>Kvartal förskott</v>
      </c>
      <c r="G17" s="115"/>
      <c r="H17" s="94" t="str">
        <f>'Gemensamma Tjänster'!N32</f>
        <v>Dec,Mar,Jun,Sep</v>
      </c>
      <c r="I17" s="115"/>
      <c r="J17" s="116" t="str">
        <f>'Gemensamma Tjänster'!N33</f>
        <v xml:space="preserve"> -</v>
      </c>
    </row>
    <row r="18" spans="3:10" ht="15" hidden="1" customHeight="1" outlineLevel="1" x14ac:dyDescent="0.25">
      <c r="C18" s="107" t="str">
        <f>'Gemensamma Tjänster'!O2</f>
        <v>Infektions-verktyget</v>
      </c>
      <c r="D18" s="114">
        <f>'Gemensamma Tjänster'!O13</f>
        <v>350678.69583038456</v>
      </c>
      <c r="E18" s="115"/>
      <c r="F18" s="94" t="str">
        <f>'Gemensamma Tjänster'!O31</f>
        <v>Kvartal förskott</v>
      </c>
      <c r="G18" s="115"/>
      <c r="H18" s="94" t="str">
        <f>'Gemensamma Tjänster'!O32</f>
        <v>Dec,Mar,Jun,Sep</v>
      </c>
      <c r="I18" s="115"/>
      <c r="J18" s="116" t="str">
        <f>'Gemensamma Tjänster'!O33</f>
        <v xml:space="preserve"> -</v>
      </c>
    </row>
    <row r="19" spans="3:10" ht="15" hidden="1" customHeight="1" outlineLevel="1" x14ac:dyDescent="0.25">
      <c r="C19" s="107" t="str">
        <f>'Gemensamma Tjänster'!P2</f>
        <v>1177 journal</v>
      </c>
      <c r="D19" s="114">
        <f>'Gemensamma Tjänster'!P13</f>
        <v>967793.09479547618</v>
      </c>
      <c r="E19" s="115"/>
      <c r="F19" s="94" t="str">
        <f>'Gemensamma Tjänster'!P31</f>
        <v>Kvartal förskott</v>
      </c>
      <c r="G19" s="115"/>
      <c r="H19" s="94" t="str">
        <f>'Gemensamma Tjänster'!P32</f>
        <v>Dec,Mar,Jun,Sep</v>
      </c>
      <c r="I19" s="115"/>
      <c r="J19" s="116" t="str">
        <f>'Gemensamma Tjänster'!P33</f>
        <v xml:space="preserve"> -</v>
      </c>
    </row>
    <row r="20" spans="3:10" ht="15" hidden="1" customHeight="1" outlineLevel="1" x14ac:dyDescent="0.25">
      <c r="C20" s="107" t="str">
        <f>'Gemensamma Tjänster'!Q2</f>
        <v>Intygstjänster Webcert</v>
      </c>
      <c r="D20" s="114">
        <f>'Gemensamma Tjänster'!Q13</f>
        <v>514625.73292726366</v>
      </c>
      <c r="E20" s="115"/>
      <c r="F20" s="94" t="str">
        <f>'Gemensamma Tjänster'!Q31</f>
        <v>Kvartal förskott</v>
      </c>
      <c r="G20" s="115"/>
      <c r="H20" s="94" t="str">
        <f>'Gemensamma Tjänster'!Q32</f>
        <v>Dec,Mar,Jun,Sep</v>
      </c>
      <c r="I20" s="115"/>
      <c r="J20" s="116" t="str">
        <f>'Gemensamma Tjänster'!Q33</f>
        <v xml:space="preserve"> -</v>
      </c>
    </row>
    <row r="21" spans="3:10" ht="15" hidden="1" customHeight="1" outlineLevel="1" x14ac:dyDescent="0.25">
      <c r="C21" s="107" t="str">
        <f>'Gemensamma Tjänster'!R2</f>
        <v>Nationell patientöversikt</v>
      </c>
      <c r="D21" s="114">
        <f>'Gemensamma Tjänster'!R13</f>
        <v>536969.38000805292</v>
      </c>
      <c r="E21" s="115"/>
      <c r="F21" s="94" t="str">
        <f>'Gemensamma Tjänster'!R31</f>
        <v>Kvartal förskott</v>
      </c>
      <c r="G21" s="115"/>
      <c r="H21" s="94" t="str">
        <f>'Gemensamma Tjänster'!R32</f>
        <v>Dec,Mar,Jun,Sep</v>
      </c>
      <c r="I21" s="115"/>
      <c r="J21" s="116" t="str">
        <f>'Gemensamma Tjänster'!R33</f>
        <v xml:space="preserve"> -</v>
      </c>
    </row>
    <row r="22" spans="3:10" ht="15" hidden="1" customHeight="1" outlineLevel="1" x14ac:dyDescent="0.25">
      <c r="C22" s="107" t="str">
        <f>'Gemensamma Tjänster'!S2</f>
        <v>Pascal</v>
      </c>
      <c r="D22" s="114">
        <f>'Gemensamma Tjänster'!S13</f>
        <v>118324.4274761046</v>
      </c>
      <c r="E22" s="115"/>
      <c r="F22" s="94" t="str">
        <f>'Gemensamma Tjänster'!S31</f>
        <v>Kvartal förskott</v>
      </c>
      <c r="G22" s="115"/>
      <c r="H22" s="94" t="str">
        <f>'Gemensamma Tjänster'!S32</f>
        <v>Dec,Mar,Jun,Sep</v>
      </c>
      <c r="I22" s="115"/>
      <c r="J22" s="116" t="str">
        <f>'Gemensamma Tjänster'!S33</f>
        <v xml:space="preserve"> -</v>
      </c>
    </row>
    <row r="23" spans="3:10" ht="15" hidden="1" customHeight="1" outlineLevel="1" x14ac:dyDescent="0.25">
      <c r="C23" s="107" t="str">
        <f>'Gemensamma Tjänster'!T2</f>
        <v>Rikshandboken i barnhälsovård</v>
      </c>
      <c r="D23" s="114">
        <f>'Gemensamma Tjänster'!T13</f>
        <v>348431.69172420842</v>
      </c>
      <c r="E23" s="115"/>
      <c r="F23" s="94" t="str">
        <f>'Gemensamma Tjänster'!T31</f>
        <v>Kvartal förskott</v>
      </c>
      <c r="G23" s="115"/>
      <c r="H23" s="94" t="str">
        <f>'Gemensamma Tjänster'!T32</f>
        <v>Dec,Mar,Jun,Sep</v>
      </c>
      <c r="I23" s="115"/>
      <c r="J23" s="116" t="str">
        <f>'Gemensamma Tjänster'!T33</f>
        <v xml:space="preserve"> -</v>
      </c>
    </row>
    <row r="24" spans="3:10" ht="15" hidden="1" customHeight="1" outlineLevel="1" x14ac:dyDescent="0.25">
      <c r="C24" s="107" t="str">
        <f>'Gemensamma Tjänster'!U2</f>
        <v>1177 högkostnadsskydd</v>
      </c>
      <c r="D24" s="114">
        <f>'Gemensamma Tjänster'!U13</f>
        <v>260618.77125484351</v>
      </c>
      <c r="E24" s="115"/>
      <c r="F24" s="94" t="str">
        <f>'Gemensamma Tjänster'!U31</f>
        <v>Kvartal förskott</v>
      </c>
      <c r="G24" s="115"/>
      <c r="H24" s="94" t="str">
        <f>'Gemensamma Tjänster'!U32</f>
        <v>Dec,Mar,Jun,Sep</v>
      </c>
      <c r="I24" s="115"/>
      <c r="J24" s="116" t="str">
        <f>'Gemensamma Tjänster'!U33</f>
        <v xml:space="preserve"> -</v>
      </c>
    </row>
    <row r="25" spans="3:10" ht="15" hidden="1" customHeight="1" outlineLevel="1" x14ac:dyDescent="0.25">
      <c r="C25" s="107" t="str">
        <f>'Gemensamma Tjänster'!V2</f>
        <v>NKK Nationellt kliniskt kunskapsstöd</v>
      </c>
      <c r="D25" s="114">
        <f>'Gemensamma Tjänster'!V13</f>
        <v>1183047.6619017555</v>
      </c>
      <c r="E25" s="115"/>
      <c r="F25" s="94" t="str">
        <f>'Gemensamma Tjänster'!V31</f>
        <v>Kvartal förskott</v>
      </c>
      <c r="G25" s="115"/>
      <c r="H25" s="94" t="str">
        <f>'Gemensamma Tjänster'!V32</f>
        <v>Dec,Mar,Jun,Sep</v>
      </c>
      <c r="I25" s="115"/>
      <c r="J25" s="116">
        <f>'Gemensamma Tjänster'!V33</f>
        <v>0</v>
      </c>
    </row>
    <row r="26" spans="3:10" ht="15" hidden="1" customHeight="1" outlineLevel="1" x14ac:dyDescent="0.25">
      <c r="C26" s="107" t="str">
        <f>'Gemensamma Tjänster'!W2</f>
        <v>Svenska informationstjänster för läkemedel (Sil)</v>
      </c>
      <c r="D26" s="114">
        <f>'Gemensamma Tjänster'!W13</f>
        <v>1695373.0243753213</v>
      </c>
      <c r="E26" s="115"/>
      <c r="F26" s="94" t="str">
        <f>'Gemensamma Tjänster'!W31</f>
        <v>Kvartal förskott</v>
      </c>
      <c r="G26" s="115"/>
      <c r="H26" s="94" t="str">
        <f>'Gemensamma Tjänster'!W32</f>
        <v>Dec,Mar,Jun,Sep</v>
      </c>
      <c r="I26" s="115"/>
      <c r="J26" s="116" t="str">
        <f>'Gemensamma Tjänster'!W33</f>
        <v xml:space="preserve"> -</v>
      </c>
    </row>
    <row r="27" spans="3:10" ht="15" hidden="1" customHeight="1" outlineLevel="1" x14ac:dyDescent="0.25">
      <c r="C27" s="107" t="str">
        <f>'Gemensamma Tjänster'!X2</f>
        <v>UMO (Youmo)</v>
      </c>
      <c r="D27" s="114">
        <f>'Gemensamma Tjänster'!X13</f>
        <v>698602.00287557056</v>
      </c>
      <c r="E27" s="115"/>
      <c r="F27" s="94" t="str">
        <f>'Gemensamma Tjänster'!X31</f>
        <v>Kvartal förskott</v>
      </c>
      <c r="G27" s="115"/>
      <c r="H27" s="94" t="str">
        <f>'Gemensamma Tjänster'!X32</f>
        <v>Dec,Mar,Jun,Sep</v>
      </c>
      <c r="I27" s="115"/>
      <c r="J27" s="116" t="str">
        <f>'Gemensamma Tjänster'!X33</f>
        <v xml:space="preserve"> -</v>
      </c>
    </row>
    <row r="28" spans="3:10" ht="15" hidden="1" customHeight="1" outlineLevel="1" x14ac:dyDescent="0.25">
      <c r="C28" s="107" t="str">
        <f>'Gemensamma Tjänster'!Y2</f>
        <v>Vårdhandboken</v>
      </c>
      <c r="D28" s="114">
        <f>'Gemensamma Tjänster'!Y13</f>
        <v>369556.33907739713</v>
      </c>
      <c r="E28" s="115"/>
      <c r="F28" s="94" t="str">
        <f>'Gemensamma Tjänster'!Y31</f>
        <v>Kvartal förskott</v>
      </c>
      <c r="G28" s="115"/>
      <c r="H28" s="94" t="str">
        <f>'Gemensamma Tjänster'!Y32</f>
        <v>Dec,Mar,Jun,Sep</v>
      </c>
      <c r="I28" s="115"/>
      <c r="J28" s="116" t="str">
        <f>'Gemensamma Tjänster'!Y33</f>
        <v xml:space="preserve"> -</v>
      </c>
    </row>
    <row r="29" spans="3:10" ht="15" hidden="1" customHeight="1" outlineLevel="1" x14ac:dyDescent="0.25">
      <c r="C29" s="107" t="str">
        <f>'Gemensamma Tjänster'!Z2</f>
        <v>1177 rådgivningsstöd webb</v>
      </c>
      <c r="D29" s="114">
        <f>'Gemensamma Tjänster'!Z13</f>
        <v>299483.51602629316</v>
      </c>
      <c r="E29" s="115"/>
      <c r="F29" s="94" t="str">
        <f>'Gemensamma Tjänster'!Z31</f>
        <v>Kvartal förskott</v>
      </c>
      <c r="G29" s="115"/>
      <c r="H29" s="94" t="str">
        <f>'Gemensamma Tjänster'!Z32</f>
        <v>Dec,Mar,Jun,Sep</v>
      </c>
      <c r="I29" s="115"/>
      <c r="J29" s="116" t="str">
        <f>'Gemensamma Tjänster'!Z33</f>
        <v xml:space="preserve"> -</v>
      </c>
    </row>
    <row r="30" spans="3:10" ht="15" hidden="1" customHeight="1" outlineLevel="1" x14ac:dyDescent="0.25">
      <c r="C30" s="107" t="str">
        <f>'Gemensamma Tjänster'!AA2</f>
        <v>1177  stöd och behandlings-plattform</v>
      </c>
      <c r="D30" s="114">
        <f>'Gemensamma Tjänster'!AA13</f>
        <v>1308253.5394530245</v>
      </c>
      <c r="E30" s="115"/>
      <c r="F30" s="94" t="str">
        <f>'Gemensamma Tjänster'!AA31</f>
        <v>Kvartal förskott</v>
      </c>
      <c r="G30" s="115"/>
      <c r="H30" s="94" t="str">
        <f>'Gemensamma Tjänster'!AA32</f>
        <v>Dec,Mar,Jun,Sep</v>
      </c>
      <c r="I30" s="115"/>
      <c r="J30" s="116" t="str">
        <f>'Gemensamma Tjänster'!AA33</f>
        <v xml:space="preserve"> -</v>
      </c>
    </row>
    <row r="31" spans="3:10" ht="15" hidden="1" customHeight="1" outlineLevel="1" x14ac:dyDescent="0.25">
      <c r="C31" s="107" t="str">
        <f>'Gemensamma Tjänster'!AB2</f>
        <v>Utomläns- fakturering</v>
      </c>
      <c r="D31" s="114">
        <f>'Gemensamma Tjänster'!AB13</f>
        <v>131722.18945918002</v>
      </c>
      <c r="E31" s="115"/>
      <c r="F31" s="94" t="str">
        <f>'Gemensamma Tjänster'!AB31</f>
        <v>Kvartal förskott</v>
      </c>
      <c r="G31" s="115"/>
      <c r="H31" s="94" t="str">
        <f>'Gemensamma Tjänster'!AB32</f>
        <v>Dec,Mar,Jun,Sep</v>
      </c>
      <c r="I31" s="115"/>
      <c r="J31" s="116" t="str">
        <f>'Gemensamma Tjänster'!AB33</f>
        <v xml:space="preserve"> -</v>
      </c>
    </row>
    <row r="32" spans="3:10" ht="15" hidden="1" customHeight="1" outlineLevel="1" x14ac:dyDescent="0.25">
      <c r="C32" s="107" t="str">
        <f>'Gemensamma Tjänster'!AC2</f>
        <v>Gemensam infrastruktur</v>
      </c>
      <c r="D32" s="114">
        <f>'Gemensamma Tjänster'!AC13</f>
        <v>2913583.4917836017</v>
      </c>
      <c r="E32" s="115"/>
      <c r="F32" s="94" t="str">
        <f>'Gemensamma Tjänster'!AC31</f>
        <v>Kvartal förskott</v>
      </c>
      <c r="G32" s="115"/>
      <c r="H32" s="94" t="str">
        <f>'Gemensamma Tjänster'!AC32</f>
        <v>Dec,Mar,Jun,Sep</v>
      </c>
      <c r="I32" s="115"/>
      <c r="J32" s="116" t="str">
        <f>'Gemensamma Tjänster'!AC33</f>
        <v xml:space="preserve"> -</v>
      </c>
    </row>
    <row r="33" spans="3:10" ht="15" hidden="1" customHeight="1" outlineLevel="1" x14ac:dyDescent="0.25">
      <c r="C33" s="107" t="str">
        <f>'Gemensamma Tjänster'!AD2</f>
        <v>Gemensam arkitektur</v>
      </c>
      <c r="D33" s="114">
        <f>'Gemensamma Tjänster'!AD13</f>
        <v>842994.48673845152</v>
      </c>
      <c r="E33" s="115"/>
      <c r="F33" s="94" t="str">
        <f>'Gemensamma Tjänster'!AD31</f>
        <v>Kvartal förskott</v>
      </c>
      <c r="G33" s="115"/>
      <c r="H33" s="94" t="str">
        <f>'Gemensamma Tjänster'!AD32</f>
        <v>Dec,Mar,Jun,Sep</v>
      </c>
      <c r="I33" s="115"/>
      <c r="J33" s="116" t="str">
        <f>'Gemensamma Tjänster'!AD33</f>
        <v xml:space="preserve"> -</v>
      </c>
    </row>
    <row r="34" spans="3:10" ht="15" hidden="1" customHeight="1" outlineLevel="1" x14ac:dyDescent="0.25">
      <c r="C34" s="107" t="str">
        <f>'Gemensamma Tjänster'!AE2</f>
        <v>1177 listning</v>
      </c>
      <c r="D34" s="114">
        <f>'Gemensamma Tjänster'!AE13</f>
        <v>219698.01772624266</v>
      </c>
      <c r="E34" s="115"/>
      <c r="F34" s="94" t="str">
        <f>'Gemensamma Tjänster'!AE31</f>
        <v>Kvartal förskott</v>
      </c>
      <c r="G34" s="115"/>
      <c r="H34" s="94" t="str">
        <f>'Gemensamma Tjänster'!AE32</f>
        <v>Dec,Mar,Jun,Sep</v>
      </c>
      <c r="I34" s="115"/>
      <c r="J34" s="116" t="str">
        <f>'Gemensamma Tjänster'!AE33</f>
        <v xml:space="preserve"> -</v>
      </c>
    </row>
    <row r="35" spans="3:10" ht="15" hidden="1" customHeight="1" outlineLevel="1" x14ac:dyDescent="0.25">
      <c r="C35" s="107" t="str">
        <f>'Gemensamma Tjänster'!AF2</f>
        <v>IAM IDP Gemensam del</v>
      </c>
      <c r="D35" s="114">
        <f>'Gemensamma Tjänster'!AF13</f>
        <v>305693.67362473754</v>
      </c>
      <c r="E35" s="115"/>
      <c r="F35" s="94" t="str">
        <f>'Gemensamma Tjänster'!AF31</f>
        <v>Kvartal förskott</v>
      </c>
      <c r="G35" s="115"/>
      <c r="H35" s="94" t="str">
        <f>'Gemensamma Tjänster'!AF32</f>
        <v>Dec,Mar,Jun,Sep</v>
      </c>
      <c r="I35" s="115"/>
      <c r="J35" s="116">
        <f>'Gemensamma Tjänster'!AF33</f>
        <v>0</v>
      </c>
    </row>
    <row r="36" spans="3:10" ht="15" hidden="1" customHeight="1" outlineLevel="1" x14ac:dyDescent="0.25">
      <c r="C36" s="107" t="str">
        <f>'Gemensamma Tjänster'!AG2</f>
        <v>Överskjutande SMS &amp; Inloggnings-kostnader Prel</v>
      </c>
      <c r="D36" s="114">
        <f>'Gemensamma Tjänster'!AG13</f>
        <v>534091</v>
      </c>
      <c r="E36" s="115"/>
      <c r="F36" s="94" t="str">
        <f>'Gemensamma Tjänster'!AG31</f>
        <v>Överskjutande utöver 18,2 mkr</v>
      </c>
      <c r="G36" s="115"/>
      <c r="H36" s="94" t="str">
        <f>'Gemensamma Tjänster'!AG32</f>
        <v>Efter årsslut 2024</v>
      </c>
      <c r="I36" s="115"/>
      <c r="J36" s="116">
        <f>'Gemensamma Tjänster'!AG33</f>
        <v>0</v>
      </c>
    </row>
    <row r="37" spans="3:10" ht="15" hidden="1" customHeight="1" outlineLevel="1" x14ac:dyDescent="0.25">
      <c r="C37" s="107" t="str">
        <f>'Gemensamma Tjänster'!AH2</f>
        <v>1177 tidbokning
NY i förv.</v>
      </c>
      <c r="D37" s="114">
        <f>'Gemensamma Tjänster'!AH13</f>
        <v>549772.91473336227</v>
      </c>
      <c r="E37" s="115"/>
      <c r="F37" s="94" t="str">
        <f>'Gemensamma Tjänster'!AH31</f>
        <v>Kvartal förskott</v>
      </c>
      <c r="G37" s="115"/>
      <c r="H37" s="94" t="str">
        <f>'Gemensamma Tjänster'!AH32</f>
        <v>Dec,Mar,Jun,Sep</v>
      </c>
      <c r="I37" s="115"/>
      <c r="J37" s="116">
        <f>'Gemensamma Tjänster'!AH33</f>
        <v>0</v>
      </c>
    </row>
    <row r="38" spans="3:10" ht="15" hidden="1" customHeight="1" outlineLevel="1" x14ac:dyDescent="0.25">
      <c r="C38" s="107">
        <f>'Gemensamma Tjänster'!AI2</f>
        <v>0</v>
      </c>
      <c r="D38" s="114">
        <f>'Gemensamma Tjänster'!AI13</f>
        <v>0</v>
      </c>
      <c r="E38" s="115"/>
      <c r="F38" s="94">
        <f>'Gemensamma Tjänster'!AI31</f>
        <v>0</v>
      </c>
      <c r="G38" s="115"/>
      <c r="H38" s="94">
        <f>'Gemensamma Tjänster'!AI32</f>
        <v>0</v>
      </c>
      <c r="I38" s="115"/>
      <c r="J38" s="116">
        <f>'Gemensamma Tjänster'!AI33</f>
        <v>0</v>
      </c>
    </row>
    <row r="39" spans="3:10" ht="15" hidden="1" customHeight="1" outlineLevel="1" x14ac:dyDescent="0.25">
      <c r="C39" s="107">
        <f>'Gemensamma Tjänster'!AJ2</f>
        <v>0</v>
      </c>
      <c r="D39" s="114">
        <f>'Gemensamma Tjänster'!AJ13</f>
        <v>0</v>
      </c>
      <c r="E39" s="115"/>
      <c r="F39" s="94">
        <f>'Gemensamma Tjänster'!AJ31</f>
        <v>0</v>
      </c>
      <c r="G39" s="115"/>
      <c r="H39" s="94">
        <f>'Gemensamma Tjänster'!AJ32</f>
        <v>0</v>
      </c>
      <c r="I39" s="115"/>
      <c r="J39" s="116">
        <f>'Gemensamma Tjänster'!AJ33</f>
        <v>0</v>
      </c>
    </row>
    <row r="40" spans="3:10" ht="15" hidden="1" customHeight="1" outlineLevel="1" x14ac:dyDescent="0.25">
      <c r="C40" s="107">
        <f>'Gemensamma Tjänster'!AK2</f>
        <v>0</v>
      </c>
      <c r="D40" s="114">
        <f>'Gemensamma Tjänster'!AK13</f>
        <v>0</v>
      </c>
      <c r="E40" s="115"/>
      <c r="F40" s="94">
        <f>'Gemensamma Tjänster'!AK31</f>
        <v>0</v>
      </c>
      <c r="G40" s="115"/>
      <c r="H40" s="94">
        <f>'Gemensamma Tjänster'!AK32</f>
        <v>0</v>
      </c>
      <c r="I40" s="115"/>
      <c r="J40" s="116">
        <f>'Gemensamma Tjänster'!AK33</f>
        <v>0</v>
      </c>
    </row>
    <row r="41" spans="3:10" ht="15" hidden="1" customHeight="1" outlineLevel="1" x14ac:dyDescent="0.25">
      <c r="C41" s="107">
        <f>'Gemensamma Tjänster'!AL2</f>
        <v>0</v>
      </c>
      <c r="D41" s="114">
        <f>'Gemensamma Tjänster'!AL13</f>
        <v>0</v>
      </c>
      <c r="E41" s="115"/>
      <c r="F41" s="94">
        <f>'Gemensamma Tjänster'!AL31</f>
        <v>0</v>
      </c>
      <c r="G41" s="115"/>
      <c r="H41" s="94">
        <f>'Gemensamma Tjänster'!AL32</f>
        <v>0</v>
      </c>
      <c r="I41" s="115"/>
      <c r="J41" s="116">
        <f>'Gemensamma Tjänster'!AL33</f>
        <v>0</v>
      </c>
    </row>
    <row r="42" spans="3:10" ht="15" hidden="1" customHeight="1" outlineLevel="1" x14ac:dyDescent="0.25">
      <c r="C42" s="107">
        <f>'Gemensamma Tjänster'!AM2</f>
        <v>0</v>
      </c>
      <c r="D42" s="114">
        <f>'Gemensamma Tjänster'!AM13</f>
        <v>0</v>
      </c>
      <c r="E42" s="115"/>
      <c r="F42" s="94">
        <f>'Gemensamma Tjänster'!AM31</f>
        <v>0</v>
      </c>
      <c r="G42" s="115"/>
      <c r="H42" s="94">
        <f>'Gemensamma Tjänster'!AM32</f>
        <v>0</v>
      </c>
      <c r="I42" s="115"/>
      <c r="J42" s="116">
        <f>'Gemensamma Tjänster'!AM33</f>
        <v>0</v>
      </c>
    </row>
    <row r="43" spans="3:10" ht="15" hidden="1" customHeight="1" outlineLevel="1" x14ac:dyDescent="0.25">
      <c r="C43" s="107">
        <f>'Gemensamma Tjänster'!AN2</f>
        <v>0</v>
      </c>
      <c r="D43" s="114">
        <f>'Gemensamma Tjänster'!AN13</f>
        <v>0</v>
      </c>
      <c r="E43" s="115"/>
      <c r="F43" s="94">
        <f>'Gemensamma Tjänster'!AN31</f>
        <v>0</v>
      </c>
      <c r="G43" s="115"/>
      <c r="H43" s="94">
        <f>'Gemensamma Tjänster'!AN32</f>
        <v>0</v>
      </c>
      <c r="I43" s="115"/>
      <c r="J43" s="116">
        <f>'Gemensamma Tjänster'!AN33</f>
        <v>0</v>
      </c>
    </row>
    <row r="44" spans="3:10" ht="15" hidden="1" customHeight="1" outlineLevel="1" x14ac:dyDescent="0.25">
      <c r="C44" s="107">
        <f>'Gemensamma Tjänster'!AO2</f>
        <v>0</v>
      </c>
      <c r="D44" s="114">
        <f>'Gemensamma Tjänster'!AO13</f>
        <v>0</v>
      </c>
      <c r="E44" s="115"/>
      <c r="F44" s="94">
        <f>'Gemensamma Tjänster'!AO31</f>
        <v>0</v>
      </c>
      <c r="G44" s="115"/>
      <c r="H44" s="94">
        <f>'Gemensamma Tjänster'!AO32</f>
        <v>0</v>
      </c>
      <c r="I44" s="115"/>
      <c r="J44" s="116">
        <f>'Gemensamma Tjänster'!AO33</f>
        <v>0</v>
      </c>
    </row>
    <row r="45" spans="3:10" ht="15" hidden="1" customHeight="1" outlineLevel="1" x14ac:dyDescent="0.25">
      <c r="C45" s="107">
        <f>'Gemensamma Tjänster'!AP2</f>
        <v>0</v>
      </c>
      <c r="D45" s="114">
        <f>'Gemensamma Tjänster'!AP13</f>
        <v>0</v>
      </c>
      <c r="E45" s="115"/>
      <c r="F45" s="94">
        <f>'Gemensamma Tjänster'!AP31</f>
        <v>0</v>
      </c>
      <c r="G45" s="115"/>
      <c r="H45" s="94">
        <f>'Gemensamma Tjänster'!AP32</f>
        <v>0</v>
      </c>
      <c r="I45" s="115"/>
      <c r="J45" s="116">
        <f>'Gemensamma Tjänster'!AP33</f>
        <v>0</v>
      </c>
    </row>
    <row r="46" spans="3:10" ht="15" hidden="1" customHeight="1" outlineLevel="1" x14ac:dyDescent="0.25">
      <c r="C46" s="107">
        <f>'Gemensamma Tjänster'!AQ2</f>
        <v>0</v>
      </c>
      <c r="D46" s="114">
        <f>'Gemensamma Tjänster'!AQ13</f>
        <v>0</v>
      </c>
      <c r="E46" s="115"/>
      <c r="F46" s="94">
        <f>'Gemensamma Tjänster'!AQ31</f>
        <v>0</v>
      </c>
      <c r="G46" s="115"/>
      <c r="H46" s="94">
        <f>'Gemensamma Tjänster'!AQ32</f>
        <v>0</v>
      </c>
      <c r="I46" s="115"/>
      <c r="J46" s="116">
        <f>'Gemensamma Tjänster'!AQ33</f>
        <v>0</v>
      </c>
    </row>
    <row r="47" spans="3:10" ht="15" hidden="1" customHeight="1" outlineLevel="1" x14ac:dyDescent="0.25">
      <c r="C47" s="107">
        <f>'Gemensamma Tjänster'!AR2</f>
        <v>0</v>
      </c>
      <c r="D47" s="114">
        <f>'Gemensamma Tjänster'!AR13</f>
        <v>0</v>
      </c>
      <c r="E47" s="115"/>
      <c r="F47" s="94">
        <f>'Gemensamma Tjänster'!AR31</f>
        <v>0</v>
      </c>
      <c r="G47" s="115"/>
      <c r="H47" s="94">
        <f>'Gemensamma Tjänster'!AR32</f>
        <v>0</v>
      </c>
      <c r="I47" s="115"/>
      <c r="J47" s="116">
        <f>'Gemensamma Tjänster'!AR33</f>
        <v>0</v>
      </c>
    </row>
    <row r="48" spans="3:10" ht="15" hidden="1" customHeight="1" outlineLevel="1" x14ac:dyDescent="0.25">
      <c r="C48" s="107">
        <f>'Gemensamma Tjänster'!AS2</f>
        <v>0</v>
      </c>
      <c r="D48" s="114">
        <f>'Gemensamma Tjänster'!AS13</f>
        <v>0</v>
      </c>
      <c r="E48" s="115"/>
      <c r="F48" s="94">
        <f>'Gemensamma Tjänster'!AS31</f>
        <v>0</v>
      </c>
      <c r="G48" s="115"/>
      <c r="H48" s="94">
        <f>'Gemensamma Tjänster'!AS32</f>
        <v>0</v>
      </c>
      <c r="I48" s="115"/>
      <c r="J48" s="116">
        <f>'Gemensamma Tjänster'!AS33</f>
        <v>0</v>
      </c>
    </row>
    <row r="49" spans="3:10" ht="15" hidden="1" customHeight="1" outlineLevel="1" x14ac:dyDescent="0.25">
      <c r="C49" s="107">
        <f>'Gemensamma Tjänster'!AT2</f>
        <v>0</v>
      </c>
      <c r="D49" s="114">
        <f>'Gemensamma Tjänster'!AT13</f>
        <v>0</v>
      </c>
      <c r="E49" s="115"/>
      <c r="F49" s="94">
        <f>'Gemensamma Tjänster'!AT31</f>
        <v>0</v>
      </c>
      <c r="G49" s="115"/>
      <c r="H49" s="94">
        <f>'Gemensamma Tjänster'!AT32</f>
        <v>0</v>
      </c>
      <c r="I49" s="115"/>
      <c r="J49" s="116">
        <f>'Gemensamma Tjänster'!AT33</f>
        <v>0</v>
      </c>
    </row>
    <row r="50" spans="3:10" ht="15" hidden="1" customHeight="1" outlineLevel="1" x14ac:dyDescent="0.25">
      <c r="C50" s="107">
        <f>'Gemensamma Tjänster'!AU2</f>
        <v>0</v>
      </c>
      <c r="D50" s="114">
        <f>'Gemensamma Tjänster'!AU13</f>
        <v>0</v>
      </c>
      <c r="E50" s="115"/>
      <c r="F50" s="94">
        <f>'Gemensamma Tjänster'!AU31</f>
        <v>0</v>
      </c>
      <c r="G50" s="115"/>
      <c r="H50" s="94">
        <f>'Gemensamma Tjänster'!AU32</f>
        <v>0</v>
      </c>
      <c r="I50" s="115"/>
      <c r="J50" s="116">
        <f>'Gemensamma Tjänster'!AU33</f>
        <v>0</v>
      </c>
    </row>
    <row r="51" spans="3:10" ht="15" hidden="1" customHeight="1" outlineLevel="1" x14ac:dyDescent="0.25">
      <c r="C51" s="107">
        <f>'Gemensamma Tjänster'!AV2</f>
        <v>0</v>
      </c>
      <c r="D51" s="114">
        <f>'Gemensamma Tjänster'!AV13</f>
        <v>0</v>
      </c>
      <c r="E51" s="115"/>
      <c r="F51" s="94">
        <f>'Gemensamma Tjänster'!AV31</f>
        <v>0</v>
      </c>
      <c r="G51" s="115"/>
      <c r="H51" s="94">
        <f>'Gemensamma Tjänster'!AV32</f>
        <v>0</v>
      </c>
      <c r="I51" s="115"/>
      <c r="J51" s="116">
        <f>'Gemensamma Tjänster'!AV33</f>
        <v>0</v>
      </c>
    </row>
    <row r="52" spans="3:10" ht="15" hidden="1" customHeight="1" outlineLevel="1" x14ac:dyDescent="0.25">
      <c r="C52" s="107">
        <f>'Gemensamma Tjänster'!AW2</f>
        <v>0</v>
      </c>
      <c r="D52" s="114">
        <f>'Gemensamma Tjänster'!AW13</f>
        <v>0</v>
      </c>
      <c r="E52" s="115"/>
      <c r="F52" s="94">
        <f>'Gemensamma Tjänster'!AW31</f>
        <v>0</v>
      </c>
      <c r="G52" s="115"/>
      <c r="H52" s="94">
        <f>'Gemensamma Tjänster'!AW32</f>
        <v>0</v>
      </c>
      <c r="I52" s="115"/>
      <c r="J52" s="116">
        <f>'Gemensamma Tjänster'!AW33</f>
        <v>0</v>
      </c>
    </row>
    <row r="53" spans="3:10" ht="15" hidden="1" customHeight="1" outlineLevel="1" x14ac:dyDescent="0.25">
      <c r="C53" s="107">
        <f>'Gemensamma Tjänster'!AX2</f>
        <v>0</v>
      </c>
      <c r="D53" s="114">
        <f>'Gemensamma Tjänster'!AX13</f>
        <v>0</v>
      </c>
      <c r="E53" s="115"/>
      <c r="F53" s="94">
        <f>'Gemensamma Tjänster'!AX31</f>
        <v>0</v>
      </c>
      <c r="G53" s="115"/>
      <c r="H53" s="94">
        <f>'Gemensamma Tjänster'!AX32</f>
        <v>0</v>
      </c>
      <c r="I53" s="115"/>
      <c r="J53" s="116">
        <f>'Gemensamma Tjänster'!AX33</f>
        <v>0</v>
      </c>
    </row>
    <row r="54" spans="3:10" ht="15" hidden="1" customHeight="1" outlineLevel="1" x14ac:dyDescent="0.25">
      <c r="C54" s="107">
        <f>'Gemensamma Tjänster'!AY2</f>
        <v>0</v>
      </c>
      <c r="D54" s="114">
        <f>'Gemensamma Tjänster'!AY13</f>
        <v>0</v>
      </c>
      <c r="E54" s="115"/>
      <c r="F54" s="94">
        <f>'Gemensamma Tjänster'!AY31</f>
        <v>0</v>
      </c>
      <c r="G54" s="115"/>
      <c r="H54" s="94">
        <f>'Gemensamma Tjänster'!AY32</f>
        <v>0</v>
      </c>
      <c r="I54" s="115"/>
      <c r="J54" s="116">
        <f>'Gemensamma Tjänster'!AY33</f>
        <v>0</v>
      </c>
    </row>
    <row r="55" spans="3:10" ht="15" hidden="1" customHeight="1" outlineLevel="1" thickBot="1" x14ac:dyDescent="0.3">
      <c r="C55" s="117">
        <f>'Gemensamma Tjänster'!AZ2</f>
        <v>0</v>
      </c>
      <c r="D55" s="118">
        <f>'Gemensamma Tjänster'!AZ13</f>
        <v>0</v>
      </c>
      <c r="E55" s="119"/>
      <c r="F55" s="95">
        <f>'Gemensamma Tjänster'!AZ31</f>
        <v>0</v>
      </c>
      <c r="G55" s="119"/>
      <c r="H55" s="95">
        <f>'Gemensamma Tjänster'!AZ32</f>
        <v>0</v>
      </c>
      <c r="I55" s="119"/>
      <c r="J55" s="120">
        <f>'Gemensamma Tjänster'!AZ33</f>
        <v>0</v>
      </c>
    </row>
    <row r="56" spans="3:10" hidden="1" outlineLevel="1" x14ac:dyDescent="0.25">
      <c r="C56" s="115"/>
      <c r="D56" s="114"/>
      <c r="E56" s="115"/>
      <c r="F56" s="115"/>
      <c r="G56" s="115"/>
      <c r="H56" s="115"/>
      <c r="I56" s="115"/>
      <c r="J56" s="115"/>
    </row>
    <row r="57" spans="3:10" ht="15.75" collapsed="1" thickBot="1" x14ac:dyDescent="0.3">
      <c r="C57" s="115"/>
      <c r="D57" s="121"/>
      <c r="E57" s="115"/>
      <c r="F57" s="115"/>
      <c r="G57" s="115"/>
      <c r="H57" s="115"/>
      <c r="I57" s="115"/>
      <c r="J57" s="115"/>
    </row>
    <row r="58" spans="3:10" ht="21" x14ac:dyDescent="0.25">
      <c r="C58" s="108" t="s">
        <v>31</v>
      </c>
      <c r="D58" s="109">
        <f>SUM(D59:D107)</f>
        <v>9315345.2172934152</v>
      </c>
      <c r="E58" s="110"/>
      <c r="F58" s="110" t="s">
        <v>39</v>
      </c>
      <c r="G58" s="110"/>
      <c r="H58" s="110"/>
      <c r="I58" s="110"/>
      <c r="J58" s="122"/>
    </row>
    <row r="59" spans="3:10" hidden="1" outlineLevel="1" x14ac:dyDescent="0.25">
      <c r="C59" s="107" t="str">
        <f>'Valbara Tjänster'!F1</f>
        <v>Händelseanalys (Nitha)</v>
      </c>
      <c r="D59" s="114">
        <f>'Valbara Tjänster'!F9</f>
        <v>202892.32563600002</v>
      </c>
      <c r="E59" s="115"/>
      <c r="F59" s="115" t="str">
        <f>'Valbara Tjänster'!F27</f>
        <v>Kvartal förskott</v>
      </c>
      <c r="G59" s="115"/>
      <c r="H59" s="115" t="str">
        <f>'Valbara Tjänster'!F28</f>
        <v>Dec,Mar,Jun,Sep</v>
      </c>
      <c r="I59" s="115"/>
      <c r="J59" s="116" t="str">
        <f>'Valbara Tjänster'!F29</f>
        <v>N/A</v>
      </c>
    </row>
    <row r="60" spans="3:10" ht="30" hidden="1" outlineLevel="1" x14ac:dyDescent="0.25">
      <c r="C60" s="107" t="str">
        <f>'Valbara Tjänster'!J1</f>
        <v>IAM IdP
(egna anslutningar)</v>
      </c>
      <c r="D60" s="114">
        <f>'Valbara Tjänster'!J9</f>
        <v>57525.468000000001</v>
      </c>
      <c r="E60" s="115"/>
      <c r="F60" s="115" t="str">
        <f>'Valbara Tjänster'!J27</f>
        <v>Kvartal förskott</v>
      </c>
      <c r="G60" s="115"/>
      <c r="H60" s="115" t="str">
        <f>'Valbara Tjänster'!J28</f>
        <v>Dec,Mar,Jun,Sep</v>
      </c>
      <c r="I60" s="115"/>
      <c r="J60" s="116" t="str">
        <f>'Valbara Tjänster'!J29</f>
        <v>N/A</v>
      </c>
    </row>
    <row r="61" spans="3:10" hidden="1" outlineLevel="1" x14ac:dyDescent="0.25">
      <c r="C61" s="107" t="str">
        <f>'Valbara Tjänster'!N1</f>
        <v>Säkerhets-tjänster Logg, spärr &amp; samtycke</v>
      </c>
      <c r="D61" s="114">
        <f>'Valbara Tjänster'!N9</f>
        <v>57525.468000000001</v>
      </c>
      <c r="E61" s="115"/>
      <c r="F61" s="115" t="str">
        <f>'Valbara Tjänster'!N27</f>
        <v>Kvartal förskott</v>
      </c>
      <c r="G61" s="115"/>
      <c r="H61" s="115" t="str">
        <f>'Valbara Tjänster'!N28</f>
        <v>Dec,Mar,Jun,Sep</v>
      </c>
      <c r="I61" s="115"/>
      <c r="J61" s="116" t="str">
        <f>'Valbara Tjänster'!N29</f>
        <v>N/A</v>
      </c>
    </row>
    <row r="62" spans="3:10" hidden="1" outlineLevel="1" x14ac:dyDescent="0.25">
      <c r="C62" s="107" t="str">
        <f>'Valbara Tjänster'!R1</f>
        <v>IAM Autentisering (egna anslutningar)</v>
      </c>
      <c r="D62" s="114">
        <f>'Valbara Tjänster'!R9</f>
        <v>0</v>
      </c>
      <c r="E62" s="115"/>
      <c r="F62" s="115" t="str">
        <f>'Valbara Tjänster'!R27</f>
        <v>Kvartal förskott</v>
      </c>
      <c r="G62" s="115"/>
      <c r="H62" s="115" t="str">
        <f>'Valbara Tjänster'!R28</f>
        <v>Dec,Mar,Jun,Sep</v>
      </c>
      <c r="I62" s="115"/>
      <c r="J62" s="116" t="str">
        <f>'Valbara Tjänster'!R29</f>
        <v>N/A</v>
      </c>
    </row>
    <row r="63" spans="3:10" hidden="1" outlineLevel="1" x14ac:dyDescent="0.25">
      <c r="C63" s="107" t="str">
        <f>'Valbara Tjänster'!V1</f>
        <v>Personuppgifts- tjänst</v>
      </c>
      <c r="D63" s="114">
        <f>'Valbara Tjänster'!V9</f>
        <v>57525.468000000001</v>
      </c>
      <c r="E63" s="115"/>
      <c r="F63" s="115" t="str">
        <f>'Valbara Tjänster'!V27</f>
        <v>Kvartal förskott</v>
      </c>
      <c r="G63" s="115"/>
      <c r="H63" s="115" t="str">
        <f>'Valbara Tjänster'!V28</f>
        <v>Dec,Mar,Jun,Sep</v>
      </c>
      <c r="I63" s="115"/>
      <c r="J63" s="116" t="str">
        <f>'Valbara Tjänster'!V29</f>
        <v>N/A</v>
      </c>
    </row>
    <row r="64" spans="3:10" ht="45" hidden="1" outlineLevel="1" x14ac:dyDescent="0.25">
      <c r="C64" s="107" t="str">
        <f>'Valbara Tjänster'!Z1</f>
        <v xml:space="preserve">1177 formulär- hantering </v>
      </c>
      <c r="D64" s="114">
        <f>'Valbara Tjänster'!Z9</f>
        <v>432781.35340440006</v>
      </c>
      <c r="E64" s="115"/>
      <c r="F64" s="115" t="str">
        <f>'Valbara Tjänster'!Z27</f>
        <v>Kvartal förskott</v>
      </c>
      <c r="G64" s="115"/>
      <c r="H64" s="115" t="str">
        <f>'Valbara Tjänster'!Z28</f>
        <v>Dec,Mar,Jun,Sep</v>
      </c>
      <c r="I64" s="115"/>
      <c r="J64" s="116" t="str">
        <f>'Valbara Tjänster'!Z29</f>
        <v>N/A</v>
      </c>
    </row>
    <row r="65" spans="3:10" hidden="1" outlineLevel="1" x14ac:dyDescent="0.25">
      <c r="C65" s="107" t="str">
        <f>'Valbara Tjänster'!AD1</f>
        <v xml:space="preserve">Ombudstjänsten </v>
      </c>
      <c r="D65" s="114">
        <f>'Valbara Tjänster'!AD9</f>
        <v>141190.50865920002</v>
      </c>
      <c r="E65" s="115"/>
      <c r="F65" s="115" t="str">
        <f>'Valbara Tjänster'!AD27</f>
        <v>Kvartal förskott</v>
      </c>
      <c r="G65" s="115"/>
      <c r="H65" s="115" t="str">
        <f>'Valbara Tjänster'!AD28</f>
        <v>Dec,Mar,Jun,Sep</v>
      </c>
      <c r="I65" s="115"/>
      <c r="J65" s="116" t="str">
        <f>'Valbara Tjänster'!AD29</f>
        <v>N/A</v>
      </c>
    </row>
    <row r="66" spans="3:10" ht="120" hidden="1" outlineLevel="1" x14ac:dyDescent="0.25">
      <c r="C66" s="107" t="str">
        <f>'Valbara Tjänster'!AH1</f>
        <v>Hjälpmedels-tjänsten abonnemang</v>
      </c>
      <c r="D66" s="114">
        <f>'Valbara Tjänster'!AH9</f>
        <v>52000</v>
      </c>
      <c r="E66" s="115"/>
      <c r="F66" s="11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115"/>
      <c r="H66" s="115" t="str">
        <f>'Valbara Tjänster'!AH28</f>
        <v>Dec, Mar, Jun, Sep</v>
      </c>
      <c r="I66" s="115"/>
      <c r="J66" s="116" t="str">
        <f>'Valbara Tjänster'!AH29</f>
        <v>Prognos</v>
      </c>
    </row>
    <row r="67" spans="3:10" ht="45" hidden="1" outlineLevel="1" x14ac:dyDescent="0.25">
      <c r="C67" s="107" t="str">
        <f>'Valbara Tjänster'!AL1</f>
        <v>E-klient</v>
      </c>
      <c r="D67" s="114">
        <f>'Valbara Tjänster'!AL9</f>
        <v>1228156.8</v>
      </c>
      <c r="E67" s="115"/>
      <c r="F67" s="115" t="str">
        <f>'Valbara Tjänster'!AL27</f>
        <v>Halvårsvis i efterskott av förvaltning. Volymbaserade priser</v>
      </c>
      <c r="G67" s="115"/>
      <c r="H67" s="115" t="str">
        <f>'Valbara Tjänster'!AL28</f>
        <v>Jun, Dec</v>
      </c>
      <c r="I67" s="115"/>
      <c r="J67" s="116" t="str">
        <f>'Valbara Tjänster'!AL29</f>
        <v>Prognos 2023! Faktureras av förvaltningen</v>
      </c>
    </row>
    <row r="68" spans="3:10" ht="60" hidden="1" outlineLevel="1" x14ac:dyDescent="0.25">
      <c r="C68" s="107" t="str">
        <f>'Valbara Tjänster'!AP1</f>
        <v>Eira Licenser (innehåll)</v>
      </c>
      <c r="D68" s="114">
        <f>'Valbara Tjänster'!AP9</f>
        <v>1898718.4630253843</v>
      </c>
      <c r="E68" s="115"/>
      <c r="F68" s="115" t="str">
        <f>'Valbara Tjänster'!AP27</f>
        <v>Licenskostnaden fördelas solidariskt mellan landsting och regioner baserat på antal invånare.</v>
      </c>
      <c r="G68" s="115"/>
      <c r="H68" s="115" t="str">
        <f>'Valbara Tjänster'!AP28</f>
        <v>Årsvis engång i Dec</v>
      </c>
      <c r="I68" s="115"/>
      <c r="J68" s="116" t="str">
        <f>'Valbara Tjänster'!AP29</f>
        <v>Prognos</v>
      </c>
    </row>
    <row r="69" spans="3:10" ht="30" hidden="1" outlineLevel="1" x14ac:dyDescent="0.25">
      <c r="C69" s="107" t="str">
        <f>'Valbara Tjänster'!AT1</f>
        <v>Informations- utlämning till kvalitetsregister</v>
      </c>
      <c r="D69" s="114">
        <f>'Valbara Tjänster'!AT9</f>
        <v>0</v>
      </c>
      <c r="E69" s="115"/>
      <c r="F69" s="115" t="str">
        <f>'Valbara Tjänster'!AT27</f>
        <v>Faktureras separat av tjänstens förvaltning</v>
      </c>
      <c r="G69" s="115"/>
      <c r="H69" s="115" t="str">
        <f>'Valbara Tjänster'!AT28</f>
        <v xml:space="preserve"> </v>
      </c>
      <c r="I69" s="115"/>
      <c r="J69" s="123" t="str">
        <f>'Valbara Tjänster'!AT29</f>
        <v>Ingen ab.fakturering</v>
      </c>
    </row>
    <row r="70" spans="3:10" hidden="1" outlineLevel="1" x14ac:dyDescent="0.25">
      <c r="C70" s="107" t="str">
        <f>'Valbara Tjänster'!AX1</f>
        <v>Säker Digital Kommunikation SDK Utgår 2024!</v>
      </c>
      <c r="D70" s="114">
        <f>'Valbara Tjänster'!AX9</f>
        <v>0</v>
      </c>
      <c r="E70" s="115"/>
      <c r="F70" s="115" t="str">
        <f>'Valbara Tjänster'!AX27</f>
        <v>Ingen abonnemangsfakt 2023</v>
      </c>
      <c r="G70" s="115"/>
      <c r="H70" s="115">
        <f>'Valbara Tjänster'!AX28</f>
        <v>0</v>
      </c>
      <c r="I70" s="115"/>
      <c r="J70" s="116" t="str">
        <f>'Valbara Tjänster'!AX29</f>
        <v>Ingen fakturering 2024</v>
      </c>
    </row>
    <row r="71" spans="3:10" hidden="1" outlineLevel="1" x14ac:dyDescent="0.25">
      <c r="C71" s="107" t="str">
        <f>'Valbara Tjänster'!BB1</f>
        <v>Bild (i 1177 på telefon)</v>
      </c>
      <c r="D71" s="114">
        <f>'Valbara Tjänster'!BB9</f>
        <v>285799.56413007999</v>
      </c>
      <c r="E71" s="115"/>
      <c r="F71" s="115" t="str">
        <f>'Valbara Tjänster'!BB27</f>
        <v>Kvartal förskott</v>
      </c>
      <c r="G71" s="115"/>
      <c r="H71" s="115" t="str">
        <f>'Valbara Tjänster'!BB28</f>
        <v>Dec,Mar,Jun,Sep</v>
      </c>
      <c r="I71" s="115"/>
      <c r="J71" s="116">
        <f>'Valbara Tjänster'!BB29</f>
        <v>0</v>
      </c>
    </row>
    <row r="72" spans="3:10" hidden="1" outlineLevel="1" x14ac:dyDescent="0.25">
      <c r="C72" s="107" t="str">
        <f>'Valbara Tjänster'!BF1</f>
        <v>Video (i 1177 på telefon)</v>
      </c>
      <c r="D72" s="114">
        <f>'Valbara Tjänster'!BF9</f>
        <v>451168.87069654401</v>
      </c>
      <c r="E72" s="115"/>
      <c r="F72" s="115" t="str">
        <f>'Valbara Tjänster'!BF27</f>
        <v>Kvartal förskott</v>
      </c>
      <c r="G72" s="115"/>
      <c r="H72" s="115" t="str">
        <f>'Valbara Tjänster'!BF28</f>
        <v>Dec,Mar,Jun,Sep</v>
      </c>
      <c r="I72" s="115"/>
      <c r="J72" s="116">
        <f>'Valbara Tjänster'!BF29</f>
        <v>0</v>
      </c>
    </row>
    <row r="73" spans="3:10" hidden="1" outlineLevel="1" x14ac:dyDescent="0.25">
      <c r="C73" s="107" t="str">
        <f>'Valbara Tjänster'!BJ1</f>
        <v>Utbudstjänsten</v>
      </c>
      <c r="D73" s="114">
        <f>'Valbara Tjänster'!BJ9</f>
        <v>0</v>
      </c>
      <c r="E73" s="115"/>
      <c r="F73" s="115" t="str">
        <f>'Valbara Tjänster'!BJ27</f>
        <v>Kvartal förskott</v>
      </c>
      <c r="G73" s="115"/>
      <c r="H73" s="115" t="str">
        <f>'Valbara Tjänster'!BJ28</f>
        <v>Dec,Mar,Jun,Sep</v>
      </c>
      <c r="I73" s="115"/>
      <c r="J73" s="116" t="str">
        <f>'Valbara Tjänster'!BJ29</f>
        <v>Pausad</v>
      </c>
    </row>
    <row r="74" spans="3:10" hidden="1" outlineLevel="1" x14ac:dyDescent="0.25">
      <c r="C74" s="107" t="str">
        <f>'Valbara Tjänster'!BN1</f>
        <v>Statistiktjänst Organisations-statistik</v>
      </c>
      <c r="D74" s="114">
        <f>'Valbara Tjänster'!BN9</f>
        <v>50150.703002400005</v>
      </c>
      <c r="E74" s="115"/>
      <c r="F74" s="115" t="str">
        <f>'Valbara Tjänster'!BN27</f>
        <v>Kvartal förskott</v>
      </c>
      <c r="G74" s="115"/>
      <c r="H74" s="115" t="str">
        <f>'Valbara Tjänster'!BN28</f>
        <v>Dec,Mar,Jun,Sep</v>
      </c>
      <c r="I74" s="115"/>
      <c r="J74" s="116">
        <f>'Valbara Tjänster'!BN29</f>
        <v>0</v>
      </c>
    </row>
    <row r="75" spans="3:10" s="90" customFormat="1" ht="45" hidden="1" outlineLevel="1" x14ac:dyDescent="0.25">
      <c r="C75" s="107" t="str">
        <f>'Valbara Tjänster'!BR1</f>
        <v xml:space="preserve">1177 inkorg </v>
      </c>
      <c r="D75" s="114">
        <f>'Valbara Tjänster'!BR9</f>
        <v>241148.96000000002</v>
      </c>
      <c r="E75" s="115"/>
      <c r="F75" s="94" t="str">
        <f>'Valbara Tjänster'!BR27</f>
        <v xml:space="preserve">Volymsbaserad. Faktureras av förvaltning kvartalsvis efterskott </v>
      </c>
      <c r="G75" s="115"/>
      <c r="H75" s="94">
        <f>'Valbara Tjänster'!BR28</f>
        <v>0</v>
      </c>
      <c r="I75" s="115"/>
      <c r="J75" s="220">
        <f>'Valbara Tjänster'!BR29</f>
        <v>0</v>
      </c>
    </row>
    <row r="76" spans="3:10" s="90" customFormat="1" hidden="1" outlineLevel="1" x14ac:dyDescent="0.25">
      <c r="C76" s="107" t="str">
        <f>'Valbara Tjänster'!BV1</f>
        <v>Svevac 
Utgår 2024</v>
      </c>
      <c r="D76" s="114">
        <f>'Valbara Tjänster'!BV9</f>
        <v>0</v>
      </c>
      <c r="E76" s="115"/>
      <c r="F76" s="94" t="str">
        <f>'Valbara Tjänster'!BV27</f>
        <v>Prel. Engång förskott 2023</v>
      </c>
      <c r="G76" s="115"/>
      <c r="H76" s="94" t="str">
        <f>'Valbara Tjänster'!BV28</f>
        <v>Dec,Mars</v>
      </c>
      <c r="I76" s="115"/>
      <c r="J76" s="220" t="str">
        <f>'Valbara Tjänster'!BV29</f>
        <v>Avslutas halvår 2023</v>
      </c>
    </row>
    <row r="77" spans="3:10" s="90" customFormat="1" ht="30" hidden="1" outlineLevel="1" x14ac:dyDescent="0.25">
      <c r="C77" s="107" t="str">
        <f>'Valbara Tjänster'!BZ1</f>
        <v>Digitalt möte</v>
      </c>
      <c r="D77" s="114">
        <f>'Valbara Tjänster'!BZ9</f>
        <v>0</v>
      </c>
      <c r="E77" s="115"/>
      <c r="F77" s="94" t="str">
        <f>'Valbara Tjänster'!BZ27</f>
        <v>Volymbaserad. Faktureras av förvaltning</v>
      </c>
      <c r="G77" s="115"/>
      <c r="H77" s="94">
        <f>'Valbara Tjänster'!BZ28</f>
        <v>0</v>
      </c>
      <c r="I77" s="115"/>
      <c r="J77" s="220" t="str">
        <f>'Valbara Tjänster'!BZ29</f>
        <v>Prognos</v>
      </c>
    </row>
    <row r="78" spans="3:10" s="90" customFormat="1" hidden="1" outlineLevel="1" x14ac:dyDescent="0.25">
      <c r="C78" s="107" t="str">
        <f>'Valbara Tjänster'!CD1</f>
        <v>Video och distans Infrastruktur</v>
      </c>
      <c r="D78" s="114">
        <f>'Valbara Tjänster'!CD9</f>
        <v>131173.48770045521</v>
      </c>
      <c r="E78" s="115"/>
      <c r="F78" s="94" t="str">
        <f>'Valbara Tjänster'!CD27</f>
        <v>Kvartal förskott</v>
      </c>
      <c r="G78" s="115"/>
      <c r="H78" s="94" t="str">
        <f>'Valbara Tjänster'!CD28</f>
        <v>Dec,Mar,Jun,Sep</v>
      </c>
      <c r="I78" s="115"/>
      <c r="J78" s="220">
        <f>'Valbara Tjänster'!CD29</f>
        <v>0</v>
      </c>
    </row>
    <row r="79" spans="3:10" s="90" customFormat="1" hidden="1" outlineLevel="1" x14ac:dyDescent="0.25">
      <c r="C79" s="107" t="str">
        <f>'Valbara Tjänster'!CH1</f>
        <v>Video &amp; distans Flerpartsmöte</v>
      </c>
      <c r="D79" s="114">
        <f>'Valbara Tjänster'!CH9</f>
        <v>0</v>
      </c>
      <c r="E79" s="115"/>
      <c r="F79" s="94" t="str">
        <f>'Valbara Tjänster'!CH27</f>
        <v>Kvartal förskott</v>
      </c>
      <c r="G79" s="115"/>
      <c r="H79" s="94" t="str">
        <f>'Valbara Tjänster'!CH28</f>
        <v>Dec,Mar,Jun,Sep</v>
      </c>
      <c r="I79" s="115"/>
      <c r="J79" s="220">
        <f>'Valbara Tjänster'!CH29</f>
        <v>0</v>
      </c>
    </row>
    <row r="80" spans="3:10" s="90" customFormat="1" hidden="1" outlineLevel="1" x14ac:dyDescent="0.25">
      <c r="C80" s="107" t="str">
        <f>'Valbara Tjänster'!CL1</f>
        <v xml:space="preserve">1177 Egen provhantering </v>
      </c>
      <c r="D80" s="114">
        <f>'Valbara Tjänster'!CL9</f>
        <v>498554.05600000004</v>
      </c>
      <c r="E80" s="115"/>
      <c r="F80" s="94" t="str">
        <f>'Valbara Tjänster'!CL27</f>
        <v>Kvartal förskott</v>
      </c>
      <c r="G80" s="115"/>
      <c r="H80" s="94" t="str">
        <f>'Valbara Tjänster'!CL28</f>
        <v>Dec,Mar,Jun,Sep</v>
      </c>
      <c r="I80" s="115"/>
      <c r="J80" s="220">
        <f>'Valbara Tjänster'!CL29</f>
        <v>0</v>
      </c>
    </row>
    <row r="81" spans="3:10" s="90" customFormat="1" ht="30" hidden="1" outlineLevel="1" x14ac:dyDescent="0.25">
      <c r="C81" s="107" t="str">
        <f>'Valbara Tjänster'!CP1</f>
        <v>1177 Symtom- bedömning och hänvisning</v>
      </c>
      <c r="D81" s="114">
        <f>'Valbara Tjänster'!CP9</f>
        <v>2761222.4640000002</v>
      </c>
      <c r="E81" s="115"/>
      <c r="F81" s="94" t="str">
        <f>'Valbara Tjänster'!CP27</f>
        <v>Kvartal förskott</v>
      </c>
      <c r="G81" s="115"/>
      <c r="H81" s="94" t="str">
        <f>'Valbara Tjänster'!CP28</f>
        <v>Dec,Mar,Jun,Sep</v>
      </c>
      <c r="I81" s="115"/>
      <c r="J81" s="220" t="str">
        <f>'Valbara Tjänster'!CP29</f>
        <v>Mars 2023 separat sedan kvartalsvis förskott</v>
      </c>
    </row>
    <row r="82" spans="3:10" s="90" customFormat="1" hidden="1" outlineLevel="1" x14ac:dyDescent="0.25">
      <c r="C82" s="107" t="str">
        <f>'Valbara Tjänster'!CT1</f>
        <v>Underskrifts-tjänst (NY 2023)</v>
      </c>
      <c r="D82" s="114">
        <f>'Valbara Tjänster'!CT9</f>
        <v>277485.48494066403</v>
      </c>
      <c r="E82" s="115"/>
      <c r="F82" s="94" t="str">
        <f>'Valbara Tjänster'!CT27</f>
        <v>Kvartal förskott</v>
      </c>
      <c r="G82" s="115"/>
      <c r="H82" s="94" t="str">
        <f>'Valbara Tjänster'!CT28</f>
        <v>Dec,Mar,Jun,Sep</v>
      </c>
      <c r="I82" s="115"/>
      <c r="J82" s="220">
        <f>'Valbara Tjänster'!CT29</f>
        <v>0</v>
      </c>
    </row>
    <row r="83" spans="3:10" s="90" customFormat="1" ht="30" hidden="1" outlineLevel="1" x14ac:dyDescent="0.25">
      <c r="C83" s="107" t="str">
        <f>'Valbara Tjänster'!CX1</f>
        <v>Terminologi-tjänst (ny i förvaltning 2024)</v>
      </c>
      <c r="D83" s="114">
        <f>'Valbara Tjänster'!CX9</f>
        <v>310353.08857565606</v>
      </c>
      <c r="E83" s="115"/>
      <c r="F83" s="94" t="str">
        <f>'Valbara Tjänster'!CX27</f>
        <v>Övergår från utveckling 2024</v>
      </c>
      <c r="G83" s="115"/>
      <c r="H83" s="94" t="str">
        <f>'Valbara Tjänster'!CX28</f>
        <v>Dec,Mar,Jun,Sep</v>
      </c>
      <c r="I83" s="115"/>
      <c r="J83" s="220" t="str">
        <f>'Valbara Tjänster'!CX29</f>
        <v>Faktureras 2023 mot utveckling</v>
      </c>
    </row>
    <row r="84" spans="3:10" s="90" customFormat="1" hidden="1" outlineLevel="1" x14ac:dyDescent="0.25">
      <c r="C84" s="107" t="str">
        <f>'Valbara Tjänster'!DB1</f>
        <v>Statistiktjänst export</v>
      </c>
      <c r="D84" s="114">
        <f>'Valbara Tjänster'!DB9</f>
        <v>179972.683522632</v>
      </c>
      <c r="E84" s="115"/>
      <c r="F84" s="94" t="str">
        <f>'Valbara Tjänster'!DB27</f>
        <v>Kvartal förskott</v>
      </c>
      <c r="G84" s="115"/>
      <c r="H84" s="94" t="str">
        <f>'Valbara Tjänster'!DB28</f>
        <v>Dec,Mar,Jun,Sep</v>
      </c>
      <c r="I84" s="115"/>
      <c r="J84" s="220">
        <f>'Valbara Tjänster'!DB29</f>
        <v>0</v>
      </c>
    </row>
    <row r="85" spans="3:10" s="90" customFormat="1" hidden="1" outlineLevel="1" x14ac:dyDescent="0.25">
      <c r="C85" s="107" t="str">
        <f>'Valbara Tjänster'!DF1</f>
        <v>Beställning läkemedelsnära produkter</v>
      </c>
      <c r="D85" s="114">
        <f>'Valbara Tjänster'!DF9</f>
        <v>0</v>
      </c>
      <c r="E85" s="115"/>
      <c r="F85" s="94" t="str">
        <f>'Valbara Tjänster'!DF27</f>
        <v>Pris ej fastställt</v>
      </c>
      <c r="G85" s="115"/>
      <c r="H85" s="94">
        <f>'Valbara Tjänster'!DF28</f>
        <v>0</v>
      </c>
      <c r="I85" s="115"/>
      <c r="J85" s="220">
        <f>'Valbara Tjänster'!DF29</f>
        <v>0</v>
      </c>
    </row>
    <row r="86" spans="3:10" s="90" customFormat="1" ht="30" hidden="1" outlineLevel="1" x14ac:dyDescent="0.25">
      <c r="C86" s="107" t="str">
        <f>'Valbara Tjänster'!DJ1</f>
        <v>Net-Id</v>
      </c>
      <c r="D86" s="114">
        <f>'Valbara Tjänster'!DJ9</f>
        <v>0</v>
      </c>
      <c r="E86" s="115"/>
      <c r="F86" s="94" t="str">
        <f>'Valbara Tjänster'!DJ27</f>
        <v>Väntar på avsiktsförklaring</v>
      </c>
      <c r="G86" s="115"/>
      <c r="H86" s="94">
        <f>'Valbara Tjänster'!DJ28</f>
        <v>0</v>
      </c>
      <c r="I86" s="115"/>
      <c r="J86" s="220">
        <f>'Valbara Tjänster'!DJ29</f>
        <v>0</v>
      </c>
    </row>
    <row r="87" spans="3:10" s="90" customFormat="1" hidden="1" outlineLevel="1" x14ac:dyDescent="0.25">
      <c r="C87" s="107">
        <f>'Valbara Tjänster'!DN1</f>
        <v>0</v>
      </c>
      <c r="D87" s="114">
        <f>'Valbara Tjänster'!DN9</f>
        <v>0</v>
      </c>
      <c r="E87" s="115"/>
      <c r="F87" s="94">
        <f>'Valbara Tjänster'!DN27</f>
        <v>0</v>
      </c>
      <c r="G87" s="115"/>
      <c r="H87" s="94">
        <f>'Valbara Tjänster'!DN28</f>
        <v>0</v>
      </c>
      <c r="I87" s="115"/>
      <c r="J87" s="220">
        <f>'Valbara Tjänster'!DN29</f>
        <v>0</v>
      </c>
    </row>
    <row r="88" spans="3:10" s="90" customFormat="1" hidden="1" outlineLevel="1" x14ac:dyDescent="0.25">
      <c r="C88" s="107">
        <f>'Valbara Tjänster'!DR1</f>
        <v>0</v>
      </c>
      <c r="D88" s="114">
        <f>'Valbara Tjänster'!DR9</f>
        <v>0</v>
      </c>
      <c r="E88" s="115"/>
      <c r="F88" s="94">
        <f>'Valbara Tjänster'!DR27</f>
        <v>0</v>
      </c>
      <c r="G88" s="115"/>
      <c r="H88" s="94">
        <f>'Valbara Tjänster'!DR28</f>
        <v>0</v>
      </c>
      <c r="I88" s="115"/>
      <c r="J88" s="220">
        <f>'Valbara Tjänster'!DR29</f>
        <v>0</v>
      </c>
    </row>
    <row r="89" spans="3:10" s="90" customFormat="1" hidden="1" outlineLevel="1" x14ac:dyDescent="0.25">
      <c r="C89" s="107">
        <f>'Valbara Tjänster'!DV1</f>
        <v>0</v>
      </c>
      <c r="D89" s="114">
        <f>'Valbara Tjänster'!DV9</f>
        <v>0</v>
      </c>
      <c r="E89" s="115"/>
      <c r="F89" s="94">
        <f>'Valbara Tjänster'!DV27</f>
        <v>0</v>
      </c>
      <c r="G89" s="115"/>
      <c r="H89" s="94">
        <f>'Valbara Tjänster'!DV28</f>
        <v>0</v>
      </c>
      <c r="I89" s="115"/>
      <c r="J89" s="220">
        <f>'Valbara Tjänster'!DV29</f>
        <v>0</v>
      </c>
    </row>
    <row r="90" spans="3:10" s="90" customFormat="1" ht="15.75" hidden="1" customHeight="1" outlineLevel="1" x14ac:dyDescent="0.25">
      <c r="C90" s="107">
        <f>'Valbara Tjänster'!DZ1</f>
        <v>0</v>
      </c>
      <c r="D90" s="114">
        <f>'Valbara Tjänster'!DZ9</f>
        <v>0</v>
      </c>
      <c r="E90" s="115"/>
      <c r="F90" s="94">
        <f>'Valbara Tjänster'!DZ27</f>
        <v>0</v>
      </c>
      <c r="G90" s="115"/>
      <c r="H90" s="94">
        <f>'Valbara Tjänster'!DZ28</f>
        <v>0</v>
      </c>
      <c r="I90" s="115"/>
      <c r="J90" s="220">
        <f>'Valbara Tjänster'!DZ29</f>
        <v>0</v>
      </c>
    </row>
    <row r="91" spans="3:10" s="90" customFormat="1" ht="15.75" hidden="1" customHeight="1" outlineLevel="1" x14ac:dyDescent="0.25">
      <c r="C91" s="107">
        <f>'Valbara Tjänster'!ED1</f>
        <v>0</v>
      </c>
      <c r="D91" s="114">
        <f>'Valbara Tjänster'!ED9</f>
        <v>0</v>
      </c>
      <c r="E91" s="115"/>
      <c r="F91" s="94">
        <f>'Valbara Tjänster'!ED27</f>
        <v>0</v>
      </c>
      <c r="G91" s="115"/>
      <c r="H91" s="94">
        <f>'Valbara Tjänster'!ED28</f>
        <v>0</v>
      </c>
      <c r="I91" s="115"/>
      <c r="J91" s="220">
        <f>'Valbara Tjänster'!ED29</f>
        <v>0</v>
      </c>
    </row>
    <row r="92" spans="3:10" s="90" customFormat="1" ht="15.75" hidden="1" customHeight="1" outlineLevel="1" x14ac:dyDescent="0.25">
      <c r="C92" s="107">
        <f>'Valbara Tjänster'!EH1</f>
        <v>0</v>
      </c>
      <c r="D92" s="114">
        <f>'Valbara Tjänster'!EH9</f>
        <v>0</v>
      </c>
      <c r="E92" s="115"/>
      <c r="F92" s="94">
        <f>'Valbara Tjänster'!EH27</f>
        <v>0</v>
      </c>
      <c r="G92" s="115"/>
      <c r="H92" s="94">
        <f>'Valbara Tjänster'!EH28</f>
        <v>0</v>
      </c>
      <c r="I92" s="115"/>
      <c r="J92" s="220">
        <f>'Valbara Tjänster'!EH29</f>
        <v>0</v>
      </c>
    </row>
    <row r="93" spans="3:10" s="90" customFormat="1" ht="15.75" hidden="1" customHeight="1" outlineLevel="1" x14ac:dyDescent="0.25">
      <c r="C93" s="107">
        <f>'Valbara Tjänster'!EL1</f>
        <v>0</v>
      </c>
      <c r="D93" s="114">
        <f>'Valbara Tjänster'!EL9</f>
        <v>0</v>
      </c>
      <c r="E93" s="115"/>
      <c r="F93" s="94">
        <f>'Valbara Tjänster'!EL27</f>
        <v>0</v>
      </c>
      <c r="G93" s="115"/>
      <c r="H93" s="94">
        <f>'Valbara Tjänster'!EL28</f>
        <v>0</v>
      </c>
      <c r="I93" s="115"/>
      <c r="J93" s="220">
        <f>'Valbara Tjänster'!EL29</f>
        <v>0</v>
      </c>
    </row>
    <row r="94" spans="3:10" s="90" customFormat="1" ht="15.75" hidden="1" customHeight="1" outlineLevel="1" x14ac:dyDescent="0.25">
      <c r="C94" s="107">
        <f>'Valbara Tjänster'!EP1</f>
        <v>0</v>
      </c>
      <c r="D94" s="114">
        <f>'Valbara Tjänster'!EP9</f>
        <v>0</v>
      </c>
      <c r="E94" s="115"/>
      <c r="F94" s="94">
        <f>'Valbara Tjänster'!EP27</f>
        <v>0</v>
      </c>
      <c r="G94" s="115"/>
      <c r="H94" s="94">
        <f>'Valbara Tjänster'!EP28</f>
        <v>0</v>
      </c>
      <c r="I94" s="115"/>
      <c r="J94" s="220">
        <f>'Valbara Tjänster'!EP29</f>
        <v>0</v>
      </c>
    </row>
    <row r="95" spans="3:10" s="90" customFormat="1" ht="15.75" hidden="1" customHeight="1" outlineLevel="1" x14ac:dyDescent="0.25">
      <c r="C95" s="107">
        <f>'Valbara Tjänster'!ET1</f>
        <v>0</v>
      </c>
      <c r="D95" s="114">
        <f>'Valbara Tjänster'!ET9</f>
        <v>0</v>
      </c>
      <c r="E95" s="115"/>
      <c r="F95" s="94">
        <f>'Valbara Tjänster'!ET27</f>
        <v>0</v>
      </c>
      <c r="G95" s="115"/>
      <c r="H95" s="94">
        <f>'Valbara Tjänster'!ET28</f>
        <v>0</v>
      </c>
      <c r="I95" s="115"/>
      <c r="J95" s="220">
        <f>'Valbara Tjänster'!ET29</f>
        <v>0</v>
      </c>
    </row>
    <row r="96" spans="3:10" s="90" customFormat="1" ht="15.75" hidden="1" customHeight="1" outlineLevel="1" x14ac:dyDescent="0.25">
      <c r="C96" s="107">
        <f>'Valbara Tjänster'!EX1</f>
        <v>0</v>
      </c>
      <c r="D96" s="114">
        <f>'Valbara Tjänster'!EX9</f>
        <v>0</v>
      </c>
      <c r="E96" s="115"/>
      <c r="F96" s="94">
        <f>'Valbara Tjänster'!EX27</f>
        <v>0</v>
      </c>
      <c r="G96" s="115"/>
      <c r="H96" s="94">
        <f>'Valbara Tjänster'!EX28</f>
        <v>0</v>
      </c>
      <c r="I96" s="115"/>
      <c r="J96" s="220">
        <f>'Valbara Tjänster'!EX29</f>
        <v>0</v>
      </c>
    </row>
    <row r="97" spans="3:10" s="90" customFormat="1" ht="15.75" hidden="1" customHeight="1" outlineLevel="1" x14ac:dyDescent="0.25">
      <c r="C97" s="107">
        <f>'Valbara Tjänster'!FB1</f>
        <v>0</v>
      </c>
      <c r="D97" s="114">
        <f>'Valbara Tjänster'!FB9</f>
        <v>0</v>
      </c>
      <c r="E97" s="115"/>
      <c r="F97" s="94">
        <f>'Valbara Tjänster'!FB27</f>
        <v>0</v>
      </c>
      <c r="G97" s="115"/>
      <c r="H97" s="94">
        <f>'Valbara Tjänster'!FB28</f>
        <v>0</v>
      </c>
      <c r="I97" s="115"/>
      <c r="J97" s="220">
        <f>'Valbara Tjänster'!FB29</f>
        <v>0</v>
      </c>
    </row>
    <row r="98" spans="3:10" s="90" customFormat="1" ht="15.75" hidden="1" customHeight="1" outlineLevel="1" x14ac:dyDescent="0.25">
      <c r="C98" s="107">
        <f>'Valbara Tjänster'!FF1</f>
        <v>0</v>
      </c>
      <c r="D98" s="114">
        <f>'Valbara Tjänster'!FF9</f>
        <v>0</v>
      </c>
      <c r="E98" s="115"/>
      <c r="F98" s="94">
        <f>'Valbara Tjänster'!FF27</f>
        <v>0</v>
      </c>
      <c r="G98" s="115"/>
      <c r="H98" s="94">
        <f>'Valbara Tjänster'!FF28</f>
        <v>0</v>
      </c>
      <c r="I98" s="115"/>
      <c r="J98" s="220">
        <f>'Valbara Tjänster'!FF29</f>
        <v>0</v>
      </c>
    </row>
    <row r="99" spans="3:10" s="90" customFormat="1" ht="15.75" hidden="1" customHeight="1" outlineLevel="1" x14ac:dyDescent="0.25">
      <c r="C99" s="107">
        <f>'Valbara Tjänster'!FJ1</f>
        <v>0</v>
      </c>
      <c r="D99" s="114">
        <f>'Valbara Tjänster'!FJ9</f>
        <v>0</v>
      </c>
      <c r="E99" s="115"/>
      <c r="F99" s="94">
        <f>'Valbara Tjänster'!FJ27</f>
        <v>0</v>
      </c>
      <c r="G99" s="115"/>
      <c r="H99" s="94">
        <f>'Valbara Tjänster'!FJ28</f>
        <v>0</v>
      </c>
      <c r="I99" s="115"/>
      <c r="J99" s="220">
        <f>'Valbara Tjänster'!FJ29</f>
        <v>0</v>
      </c>
    </row>
    <row r="100" spans="3:10" s="90" customFormat="1" ht="15.75" hidden="1" customHeight="1" outlineLevel="1" x14ac:dyDescent="0.25">
      <c r="C100" s="107">
        <f>'Valbara Tjänster'!FN1</f>
        <v>0</v>
      </c>
      <c r="D100" s="114">
        <f>'Valbara Tjänster'!FN9</f>
        <v>0</v>
      </c>
      <c r="E100" s="115"/>
      <c r="F100" s="94">
        <f>'Valbara Tjänster'!FN27</f>
        <v>0</v>
      </c>
      <c r="G100" s="115"/>
      <c r="H100" s="94">
        <f>'Valbara Tjänster'!FN28</f>
        <v>0</v>
      </c>
      <c r="I100" s="115"/>
      <c r="J100" s="220">
        <f>'Valbara Tjänster'!FN29</f>
        <v>0</v>
      </c>
    </row>
    <row r="101" spans="3:10" s="90" customFormat="1" ht="15.75" hidden="1" customHeight="1" outlineLevel="1" x14ac:dyDescent="0.25">
      <c r="C101" s="107">
        <f>'Valbara Tjänster'!FR1</f>
        <v>0</v>
      </c>
      <c r="D101" s="114">
        <f>'Valbara Tjänster'!FR9</f>
        <v>0</v>
      </c>
      <c r="E101" s="115"/>
      <c r="F101" s="94">
        <f>'Valbara Tjänster'!FR27</f>
        <v>0</v>
      </c>
      <c r="G101" s="115"/>
      <c r="H101" s="94">
        <f>'Valbara Tjänster'!FR28</f>
        <v>0</v>
      </c>
      <c r="I101" s="115"/>
      <c r="J101" s="220">
        <f>'Valbara Tjänster'!FR29</f>
        <v>0</v>
      </c>
    </row>
    <row r="102" spans="3:10" s="90" customFormat="1" ht="15.75" hidden="1" customHeight="1" outlineLevel="1" x14ac:dyDescent="0.25">
      <c r="C102" s="107">
        <f>'Valbara Tjänster'!FV1</f>
        <v>0</v>
      </c>
      <c r="D102" s="114">
        <f>'Valbara Tjänster'!FV9</f>
        <v>0</v>
      </c>
      <c r="E102" s="115"/>
      <c r="F102" s="94">
        <f>'Valbara Tjänster'!FV27</f>
        <v>0</v>
      </c>
      <c r="G102" s="115"/>
      <c r="H102" s="94">
        <f>'Valbara Tjänster'!FV28</f>
        <v>0</v>
      </c>
      <c r="I102" s="115"/>
      <c r="J102" s="220">
        <f>'Valbara Tjänster'!FV29</f>
        <v>0</v>
      </c>
    </row>
    <row r="103" spans="3:10" s="90" customFormat="1" ht="15.75" hidden="1" customHeight="1" outlineLevel="1" x14ac:dyDescent="0.25">
      <c r="C103" s="107">
        <f>'Valbara Tjänster'!FZ1</f>
        <v>0</v>
      </c>
      <c r="D103" s="114">
        <f>'Valbara Tjänster'!FZ9</f>
        <v>0</v>
      </c>
      <c r="E103" s="115"/>
      <c r="F103" s="94">
        <f>'Valbara Tjänster'!FZ27</f>
        <v>0</v>
      </c>
      <c r="G103" s="115"/>
      <c r="H103" s="94">
        <f>'Valbara Tjänster'!FZ28</f>
        <v>0</v>
      </c>
      <c r="I103" s="115"/>
      <c r="J103" s="220">
        <f>'Valbara Tjänster'!FZ29</f>
        <v>0</v>
      </c>
    </row>
    <row r="104" spans="3:10" s="90" customFormat="1" ht="15.75" hidden="1" customHeight="1" outlineLevel="1" x14ac:dyDescent="0.25">
      <c r="C104" s="107">
        <f>'Valbara Tjänster'!GD1</f>
        <v>0</v>
      </c>
      <c r="D104" s="114">
        <f>'Valbara Tjänster'!GD9</f>
        <v>0</v>
      </c>
      <c r="E104" s="115"/>
      <c r="F104" s="94">
        <f>'Valbara Tjänster'!GD27</f>
        <v>0</v>
      </c>
      <c r="G104" s="115"/>
      <c r="H104" s="94">
        <f>'Valbara Tjänster'!GD28</f>
        <v>0</v>
      </c>
      <c r="I104" s="115"/>
      <c r="J104" s="220">
        <f>'Valbara Tjänster'!GD29</f>
        <v>0</v>
      </c>
    </row>
    <row r="105" spans="3:10" s="90" customFormat="1" ht="15.75" hidden="1" customHeight="1" outlineLevel="1" x14ac:dyDescent="0.25">
      <c r="C105" s="107">
        <f>'Valbara Tjänster'!GH1</f>
        <v>0</v>
      </c>
      <c r="D105" s="114">
        <f>'Valbara Tjänster'!GH9</f>
        <v>0</v>
      </c>
      <c r="E105" s="115"/>
      <c r="F105" s="94">
        <f>'Valbara Tjänster'!GH27</f>
        <v>0</v>
      </c>
      <c r="G105" s="115"/>
      <c r="H105" s="94">
        <f>'Valbara Tjänster'!GH28</f>
        <v>0</v>
      </c>
      <c r="I105" s="115"/>
      <c r="J105" s="220">
        <f>'Valbara Tjänster'!GH29</f>
        <v>0</v>
      </c>
    </row>
    <row r="106" spans="3:10" s="90" customFormat="1" ht="15.75" hidden="1" customHeight="1" outlineLevel="1" x14ac:dyDescent="0.25">
      <c r="C106" s="107">
        <f>'Valbara Tjänster'!GL1</f>
        <v>0</v>
      </c>
      <c r="D106" s="114">
        <f>'Valbara Tjänster'!GL9</f>
        <v>0</v>
      </c>
      <c r="E106" s="115"/>
      <c r="F106" s="94">
        <f>'Valbara Tjänster'!GL27</f>
        <v>0</v>
      </c>
      <c r="G106" s="115"/>
      <c r="H106" s="94">
        <f>'Valbara Tjänster'!GL28</f>
        <v>0</v>
      </c>
      <c r="I106" s="115"/>
      <c r="J106" s="220">
        <f>'Valbara Tjänster'!GL29</f>
        <v>0</v>
      </c>
    </row>
    <row r="107" spans="3:10" s="90" customFormat="1" ht="15.75" hidden="1" customHeight="1" outlineLevel="1" thickBot="1" x14ac:dyDescent="0.3">
      <c r="C107" s="117">
        <f>'Valbara Tjänster'!GP1</f>
        <v>0</v>
      </c>
      <c r="D107" s="118">
        <f>'Valbara Tjänster'!GP9</f>
        <v>0</v>
      </c>
      <c r="E107" s="119"/>
      <c r="F107" s="95">
        <f>'Valbara Tjänster'!GP27</f>
        <v>0</v>
      </c>
      <c r="G107" s="119"/>
      <c r="H107" s="95">
        <f>'Valbara Tjänster'!GP28</f>
        <v>0</v>
      </c>
      <c r="I107" s="119"/>
      <c r="J107" s="221">
        <f>'Valbara Tjänster'!GP29</f>
        <v>0</v>
      </c>
    </row>
    <row r="108" spans="3:10" hidden="1" outlineLevel="1" x14ac:dyDescent="0.25">
      <c r="C108" s="115"/>
      <c r="D108" s="114"/>
      <c r="E108" s="115"/>
      <c r="F108" s="115"/>
      <c r="G108" s="115"/>
      <c r="H108" s="115"/>
      <c r="I108" s="115"/>
      <c r="J108" s="115"/>
    </row>
    <row r="109" spans="3:10" ht="15.75" collapsed="1" thickBot="1" x14ac:dyDescent="0.3">
      <c r="C109" s="115"/>
      <c r="D109" s="115"/>
      <c r="E109" s="115"/>
      <c r="F109" s="115"/>
      <c r="G109" s="115"/>
      <c r="H109" s="115"/>
      <c r="I109" s="115"/>
      <c r="J109" s="115"/>
    </row>
    <row r="110" spans="3:10" ht="21" x14ac:dyDescent="0.25">
      <c r="C110" s="108" t="s">
        <v>58</v>
      </c>
      <c r="D110" s="109">
        <f>SUM(D111:D131)</f>
        <v>1592410.1549473342</v>
      </c>
      <c r="E110" s="110"/>
      <c r="F110" s="93" t="s">
        <v>39</v>
      </c>
      <c r="G110" s="111"/>
      <c r="H110" s="124"/>
      <c r="I110" s="110"/>
      <c r="J110" s="122"/>
    </row>
    <row r="111" spans="3:10" ht="15" hidden="1" customHeight="1" outlineLevel="1" x14ac:dyDescent="0.25">
      <c r="C111" s="107" t="str">
        <f>'Gemensamma i utveckling'!C1</f>
        <v>Utvecklingsram 2023</v>
      </c>
      <c r="D111" s="114">
        <f>'Gemensamma i utveckling'!C12</f>
        <v>1592410.1549473342</v>
      </c>
      <c r="E111" s="115"/>
      <c r="F111" s="94" t="str">
        <f>'Gemensamma i utveckling'!C30</f>
        <v xml:space="preserve">Faktureras i januari för helår 2022 </v>
      </c>
      <c r="G111" s="115"/>
      <c r="H111" s="115" t="str">
        <f>'Gemensamma i utveckling'!C31</f>
        <v>Engång</v>
      </c>
      <c r="I111" s="115"/>
      <c r="J111" s="116" t="str">
        <f>'Gemensamma i utveckling'!C32</f>
        <v>Januari</v>
      </c>
    </row>
    <row r="112" spans="3:10" ht="15" hidden="1" customHeight="1" outlineLevel="1" x14ac:dyDescent="0.25">
      <c r="C112" s="107" t="str">
        <f>'Gemensamma i utveckling'!D1</f>
        <v>Utveckling/förvaltning 1177 tidboking</v>
      </c>
      <c r="D112" s="114">
        <f>'Gemensamma i utveckling'!D12</f>
        <v>0</v>
      </c>
      <c r="E112" s="115"/>
      <c r="F112" s="94" t="str">
        <f>'Gemensamma i utveckling'!D30</f>
        <v xml:space="preserve"> -</v>
      </c>
      <c r="G112" s="115"/>
      <c r="H112" s="115" t="str">
        <f>'Gemensamma i utveckling'!D31</f>
        <v xml:space="preserve"> -</v>
      </c>
      <c r="I112" s="115"/>
      <c r="J112" s="116" t="str">
        <f>'Gemensamma i utveckling'!D32</f>
        <v xml:space="preserve"> -</v>
      </c>
    </row>
    <row r="113" spans="3:10" ht="15" hidden="1" customHeight="1" outlineLevel="1" x14ac:dyDescent="0.25">
      <c r="C113" s="107" t="str">
        <f>'Gemensamma i utveckling'!E1</f>
        <v>Fortsatt utveckling SITHS</v>
      </c>
      <c r="D113" s="114">
        <f>'Gemensamma i utveckling'!E12</f>
        <v>0</v>
      </c>
      <c r="E113" s="115"/>
      <c r="F113" s="106" t="str">
        <f>'Gemensamma i utveckling'!E30</f>
        <v>Ingen fakt 2023</v>
      </c>
      <c r="G113" s="115"/>
      <c r="H113" s="125" t="str">
        <f>'Gemensamma i utveckling'!E31</f>
        <v xml:space="preserve"> -</v>
      </c>
      <c r="I113" s="115"/>
      <c r="J113" s="123" t="str">
        <f>'Gemensamma i utveckling'!E32</f>
        <v xml:space="preserve"> -</v>
      </c>
    </row>
    <row r="114" spans="3:10" ht="15" hidden="1" customHeight="1" outlineLevel="1" x14ac:dyDescent="0.25">
      <c r="C114" s="107" t="str">
        <f>'Gemensamma i utveckling'!F1</f>
        <v>Pascal NLL-anpassning</v>
      </c>
      <c r="D114" s="114">
        <f>'Gemensamma i utveckling'!F12</f>
        <v>0</v>
      </c>
      <c r="E114" s="115"/>
      <c r="F114" s="94" t="str">
        <f>'Gemensamma i utveckling'!F30</f>
        <v>Ingen fakt 2023</v>
      </c>
      <c r="G114" s="115"/>
      <c r="H114" s="115" t="str">
        <f>'Gemensamma i utveckling'!F31</f>
        <v xml:space="preserve"> -</v>
      </c>
      <c r="I114" s="115"/>
      <c r="J114" s="116" t="str">
        <f>'Gemensamma i utveckling'!F32</f>
        <v xml:space="preserve"> -</v>
      </c>
    </row>
    <row r="115" spans="3:10" ht="15" hidden="1" customHeight="1" outlineLevel="1" x14ac:dyDescent="0.25">
      <c r="C115" s="107" t="str">
        <f>'Gemensamma i utveckling'!G1</f>
        <v>Utbyte av Säkerhetstj.</v>
      </c>
      <c r="D115" s="114">
        <f>'Gemensamma i utveckling'!G12</f>
        <v>0</v>
      </c>
      <c r="E115" s="115"/>
      <c r="F115" s="94" t="str">
        <f>'Gemensamma i utveckling'!G30</f>
        <v>Ingen fakt 2023</v>
      </c>
      <c r="G115" s="115"/>
      <c r="H115" s="115" t="str">
        <f>'Gemensamma i utveckling'!G31</f>
        <v xml:space="preserve"> -</v>
      </c>
      <c r="I115" s="115"/>
      <c r="J115" s="116" t="str">
        <f>'Gemensamma i utveckling'!G32</f>
        <v xml:space="preserve"> -</v>
      </c>
    </row>
    <row r="116" spans="3:10" ht="15" hidden="1" customHeight="1" outlineLevel="1" x14ac:dyDescent="0.25">
      <c r="C116" s="107" t="str">
        <f>'Gemensamma i utveckling'!H1</f>
        <v>Ny katalogtjänst HSA</v>
      </c>
      <c r="D116" s="114">
        <f>'Gemensamma i utveckling'!H12</f>
        <v>0</v>
      </c>
      <c r="E116" s="115"/>
      <c r="F116" s="94" t="str">
        <f>'Gemensamma i utveckling'!H30</f>
        <v>Ingen fakt 2023</v>
      </c>
      <c r="G116" s="115"/>
      <c r="H116" s="115" t="str">
        <f>'Gemensamma i utveckling'!H31</f>
        <v xml:space="preserve"> -</v>
      </c>
      <c r="I116" s="115"/>
      <c r="J116" s="116" t="str">
        <f>'Gemensamma i utveckling'!H32</f>
        <v xml:space="preserve"> -</v>
      </c>
    </row>
    <row r="117" spans="3:10" s="90" customFormat="1" ht="15" hidden="1" customHeight="1" outlineLevel="1" x14ac:dyDescent="0.25">
      <c r="C117" s="107" t="str">
        <f>'Gemensamma i utveckling'!I1</f>
        <v>Journalen &amp; NPÖ plattformsutv.</v>
      </c>
      <c r="D117" s="114">
        <f>'Gemensamma i utveckling'!I12</f>
        <v>0</v>
      </c>
      <c r="E117" s="115"/>
      <c r="F117" s="94" t="str">
        <f>'Gemensamma i utveckling'!I30</f>
        <v>Ingen fakt 2023</v>
      </c>
      <c r="G117" s="115"/>
      <c r="H117" s="90" t="str">
        <f>'Gemensamma i utveckling'!I31</f>
        <v xml:space="preserve"> -</v>
      </c>
      <c r="I117" s="115"/>
      <c r="J117" s="116" t="str">
        <f>'Gemensamma i utveckling'!I32</f>
        <v xml:space="preserve"> -</v>
      </c>
    </row>
    <row r="118" spans="3:10" s="90" customFormat="1" ht="15" hidden="1" customHeight="1" outlineLevel="1" x14ac:dyDescent="0.25">
      <c r="C118" s="107" t="str">
        <f>'Gemensamma i utveckling'!J1</f>
        <v xml:space="preserve">Hitta och jämför hjälpmedel på 1177 </v>
      </c>
      <c r="D118" s="114">
        <f>'Gemensamma i utveckling'!J12</f>
        <v>0</v>
      </c>
      <c r="E118" s="115"/>
      <c r="F118" s="94" t="str">
        <f>'Gemensamma i utveckling'!J30</f>
        <v>Ingen avs.förkl. Sannolikt finansiering utv.ram</v>
      </c>
      <c r="G118" s="115"/>
      <c r="H118" s="115" t="str">
        <f>'Gemensamma i utveckling'!J31</f>
        <v xml:space="preserve"> -</v>
      </c>
      <c r="I118" s="115"/>
      <c r="J118" s="116" t="str">
        <f>'Gemensamma i utveckling'!J32</f>
        <v xml:space="preserve"> -</v>
      </c>
    </row>
    <row r="119" spans="3:10" s="90" customFormat="1" ht="15" hidden="1" customHeight="1" outlineLevel="1" x14ac:dyDescent="0.25">
      <c r="C119" s="107" t="str">
        <f>'Gemensamma i utveckling'!K1</f>
        <v>Självbetjäning Hjälpmedel Via 1177</v>
      </c>
      <c r="D119" s="114">
        <f>'Gemensamma i utveckling'!K12</f>
        <v>0</v>
      </c>
      <c r="E119" s="115"/>
      <c r="F119" s="94" t="str">
        <f>'Gemensamma i utveckling'!K30</f>
        <v>Väntar på avsiktsförklaring</v>
      </c>
      <c r="G119" s="115"/>
      <c r="H119" s="115">
        <f>'Gemensamma i utveckling'!K31</f>
        <v>0</v>
      </c>
      <c r="I119" s="115"/>
      <c r="J119" s="116" t="str">
        <f>'Gemensamma i utveckling'!K32</f>
        <v xml:space="preserve"> -</v>
      </c>
    </row>
    <row r="120" spans="3:10" s="90" customFormat="1" ht="15" hidden="1" customHeight="1" outlineLevel="1" x14ac:dyDescent="0.25">
      <c r="C120" s="107">
        <f>'Gemensamma i utveckling'!L1</f>
        <v>0</v>
      </c>
      <c r="D120" s="114">
        <f>'Gemensamma i utveckling'!L12</f>
        <v>0</v>
      </c>
      <c r="E120" s="115"/>
      <c r="F120" s="94">
        <f>'Gemensamma i utveckling'!L30</f>
        <v>0</v>
      </c>
      <c r="G120" s="115"/>
      <c r="H120" s="115">
        <f>'Gemensamma i utveckling'!L31</f>
        <v>0</v>
      </c>
      <c r="I120" s="115"/>
      <c r="J120" s="116">
        <f>'Gemensamma i utveckling'!L32</f>
        <v>0</v>
      </c>
    </row>
    <row r="121" spans="3:10" s="90" customFormat="1" ht="15" hidden="1" customHeight="1" outlineLevel="1" x14ac:dyDescent="0.25">
      <c r="C121" s="107">
        <f>'Gemensamma i utveckling'!M1</f>
        <v>0</v>
      </c>
      <c r="D121" s="114">
        <f>'Gemensamma i utveckling'!M12</f>
        <v>0</v>
      </c>
      <c r="E121" s="115"/>
      <c r="F121" s="94">
        <f>'Gemensamma i utveckling'!M30</f>
        <v>0</v>
      </c>
      <c r="G121" s="115"/>
      <c r="H121" s="115">
        <f>'Gemensamma i utveckling'!M31</f>
        <v>0</v>
      </c>
      <c r="I121" s="115"/>
      <c r="J121" s="116">
        <f>'Gemensamma i utveckling'!M32</f>
        <v>0</v>
      </c>
    </row>
    <row r="122" spans="3:10" s="90" customFormat="1" ht="15" hidden="1" customHeight="1" outlineLevel="1" x14ac:dyDescent="0.25">
      <c r="C122" s="107">
        <f>'Gemensamma i utveckling'!N1</f>
        <v>0</v>
      </c>
      <c r="D122" s="114">
        <f>'Gemensamma i utveckling'!N12</f>
        <v>0</v>
      </c>
      <c r="E122" s="115"/>
      <c r="F122" s="94">
        <f>'Gemensamma i utveckling'!N30</f>
        <v>0</v>
      </c>
      <c r="G122" s="115"/>
      <c r="H122" s="115">
        <f>'Gemensamma i utveckling'!N31</f>
        <v>0</v>
      </c>
      <c r="I122" s="115"/>
      <c r="J122" s="116">
        <f>'Gemensamma i utveckling'!N32</f>
        <v>0</v>
      </c>
    </row>
    <row r="123" spans="3:10" s="90" customFormat="1" ht="15" hidden="1" customHeight="1" outlineLevel="1" x14ac:dyDescent="0.25">
      <c r="C123" s="107">
        <f>'Gemensamma i utveckling'!O1</f>
        <v>0</v>
      </c>
      <c r="D123" s="114">
        <f>'Gemensamma i utveckling'!O12</f>
        <v>0</v>
      </c>
      <c r="E123" s="115"/>
      <c r="F123" s="94">
        <f>'Gemensamma i utveckling'!O30</f>
        <v>0</v>
      </c>
      <c r="G123" s="115"/>
      <c r="H123" s="115">
        <f>'Gemensamma i utveckling'!O31</f>
        <v>0</v>
      </c>
      <c r="I123" s="115"/>
      <c r="J123" s="116">
        <f>'Gemensamma i utveckling'!O32</f>
        <v>0</v>
      </c>
    </row>
    <row r="124" spans="3:10" s="90" customFormat="1" ht="15" hidden="1" customHeight="1" outlineLevel="1" x14ac:dyDescent="0.25">
      <c r="C124" s="107">
        <f>'Gemensamma i utveckling'!P1</f>
        <v>0</v>
      </c>
      <c r="D124" s="114">
        <f>'Gemensamma i utveckling'!P12</f>
        <v>0</v>
      </c>
      <c r="E124" s="115"/>
      <c r="F124" s="94">
        <f>'Gemensamma i utveckling'!P30</f>
        <v>0</v>
      </c>
      <c r="G124" s="115"/>
      <c r="H124" s="115">
        <f>'Gemensamma i utveckling'!P31</f>
        <v>0</v>
      </c>
      <c r="I124" s="115"/>
      <c r="J124" s="116">
        <f>'Gemensamma i utveckling'!P32</f>
        <v>0</v>
      </c>
    </row>
    <row r="125" spans="3:10" s="90" customFormat="1" ht="15" hidden="1" customHeight="1" outlineLevel="1" x14ac:dyDescent="0.25">
      <c r="C125" s="107">
        <f>'Gemensamma i utveckling'!Q1</f>
        <v>0</v>
      </c>
      <c r="D125" s="114">
        <f>'Gemensamma i utveckling'!Q12</f>
        <v>0</v>
      </c>
      <c r="E125" s="115"/>
      <c r="F125" s="94">
        <f>'Gemensamma i utveckling'!Q30</f>
        <v>0</v>
      </c>
      <c r="G125" s="115"/>
      <c r="H125" s="115">
        <f>'Gemensamma i utveckling'!Q31</f>
        <v>0</v>
      </c>
      <c r="I125" s="115"/>
      <c r="J125" s="116">
        <f>'Gemensamma i utveckling'!Q32</f>
        <v>0</v>
      </c>
    </row>
    <row r="126" spans="3:10" s="90" customFormat="1" ht="15" hidden="1" customHeight="1" outlineLevel="1" x14ac:dyDescent="0.25">
      <c r="C126" s="107">
        <f>'Gemensamma i utveckling'!R1</f>
        <v>0</v>
      </c>
      <c r="D126" s="114">
        <f>'Gemensamma i utveckling'!R12</f>
        <v>0</v>
      </c>
      <c r="E126" s="115"/>
      <c r="F126" s="94">
        <f>'Gemensamma i utveckling'!R30</f>
        <v>0</v>
      </c>
      <c r="G126" s="115"/>
      <c r="H126" s="115">
        <f>'Gemensamma i utveckling'!R31</f>
        <v>0</v>
      </c>
      <c r="I126" s="115"/>
      <c r="J126" s="116">
        <f>'Gemensamma i utveckling'!R32</f>
        <v>0</v>
      </c>
    </row>
    <row r="127" spans="3:10" s="90" customFormat="1" ht="15" hidden="1" customHeight="1" outlineLevel="1" x14ac:dyDescent="0.25">
      <c r="C127" s="107">
        <f>'Gemensamma i utveckling'!S1</f>
        <v>0</v>
      </c>
      <c r="D127" s="114">
        <f>'Gemensamma i utveckling'!S12</f>
        <v>0</v>
      </c>
      <c r="E127" s="115"/>
      <c r="F127" s="94">
        <f>'Gemensamma i utveckling'!S30</f>
        <v>0</v>
      </c>
      <c r="G127" s="115"/>
      <c r="H127" s="115">
        <f>'Gemensamma i utveckling'!S31</f>
        <v>0</v>
      </c>
      <c r="I127" s="115"/>
      <c r="J127" s="116">
        <f>'Gemensamma i utveckling'!S32</f>
        <v>0</v>
      </c>
    </row>
    <row r="128" spans="3:10" s="90" customFormat="1" ht="15" hidden="1" customHeight="1" outlineLevel="1" x14ac:dyDescent="0.25">
      <c r="C128" s="107">
        <f>'Gemensamma i utveckling'!T1</f>
        <v>0</v>
      </c>
      <c r="D128" s="114">
        <f>'Gemensamma i utveckling'!T12</f>
        <v>0</v>
      </c>
      <c r="E128" s="115"/>
      <c r="F128" s="94">
        <f>'Gemensamma i utveckling'!T30</f>
        <v>0</v>
      </c>
      <c r="G128" s="115"/>
      <c r="H128" s="115">
        <f>'Gemensamma i utveckling'!T31</f>
        <v>0</v>
      </c>
      <c r="I128" s="115"/>
      <c r="J128" s="116">
        <f>'Gemensamma i utveckling'!T32</f>
        <v>0</v>
      </c>
    </row>
    <row r="129" spans="3:10" s="90" customFormat="1" ht="15" hidden="1" customHeight="1" outlineLevel="1" x14ac:dyDescent="0.25">
      <c r="C129" s="107">
        <f>'Gemensamma i utveckling'!U1</f>
        <v>0</v>
      </c>
      <c r="D129" s="114">
        <f>'Gemensamma i utveckling'!U12</f>
        <v>0</v>
      </c>
      <c r="E129" s="115"/>
      <c r="F129" s="94">
        <f>'Gemensamma i utveckling'!U30</f>
        <v>0</v>
      </c>
      <c r="G129" s="115"/>
      <c r="H129" s="115">
        <f>'Gemensamma i utveckling'!U31</f>
        <v>0</v>
      </c>
      <c r="I129" s="115"/>
      <c r="J129" s="116">
        <f>'Gemensamma i utveckling'!U32</f>
        <v>0</v>
      </c>
    </row>
    <row r="130" spans="3:10" s="90" customFormat="1" ht="15" hidden="1" customHeight="1" outlineLevel="1" x14ac:dyDescent="0.25">
      <c r="C130" s="107">
        <f>'Gemensamma i utveckling'!V1</f>
        <v>0</v>
      </c>
      <c r="D130" s="114">
        <f>'Gemensamma i utveckling'!V12</f>
        <v>0</v>
      </c>
      <c r="E130" s="115"/>
      <c r="F130" s="94">
        <f>'Gemensamma i utveckling'!V30</f>
        <v>0</v>
      </c>
      <c r="G130" s="115"/>
      <c r="H130" s="115">
        <f>'Gemensamma i utveckling'!V31</f>
        <v>0</v>
      </c>
      <c r="I130" s="115"/>
      <c r="J130" s="116">
        <f>'Gemensamma i utveckling'!V32</f>
        <v>0</v>
      </c>
    </row>
    <row r="131" spans="3:10" ht="15" hidden="1" customHeight="1" outlineLevel="1" thickBot="1" x14ac:dyDescent="0.3">
      <c r="C131" s="117">
        <f>'Gemensamma i utveckling'!W1</f>
        <v>0</v>
      </c>
      <c r="D131" s="118">
        <f>'Gemensamma i utveckling'!W12</f>
        <v>0</v>
      </c>
      <c r="E131" s="119"/>
      <c r="F131" s="95">
        <f>'Gemensamma i utveckling'!W30</f>
        <v>0</v>
      </c>
      <c r="G131" s="119"/>
      <c r="H131" s="119">
        <f>'Gemensamma i utveckling'!W31</f>
        <v>0</v>
      </c>
      <c r="I131" s="119"/>
      <c r="J131" s="120">
        <f>'Gemensamma i utveckling'!W32</f>
        <v>0</v>
      </c>
    </row>
    <row r="132" spans="3:10" hidden="1" outlineLevel="1" x14ac:dyDescent="0.25">
      <c r="C132" s="115"/>
      <c r="D132" s="114"/>
      <c r="E132" s="115"/>
      <c r="F132" s="115"/>
      <c r="G132" s="115"/>
      <c r="H132" s="115"/>
      <c r="I132" s="115"/>
      <c r="J132" s="115"/>
    </row>
    <row r="133" spans="3:10" ht="15.75" collapsed="1" thickBot="1" x14ac:dyDescent="0.3">
      <c r="C133" s="115"/>
      <c r="D133" s="115"/>
      <c r="E133" s="115"/>
      <c r="F133" s="115"/>
      <c r="G133" s="115"/>
      <c r="H133" s="115"/>
      <c r="I133" s="115"/>
      <c r="J133" s="115"/>
    </row>
    <row r="134" spans="3:10" ht="21" x14ac:dyDescent="0.25">
      <c r="C134" s="108" t="s">
        <v>59</v>
      </c>
      <c r="D134" s="109">
        <f>SUM(D135:D163)</f>
        <v>1078486.7454080721</v>
      </c>
      <c r="E134" s="110"/>
      <c r="F134" s="110" t="s">
        <v>39</v>
      </c>
      <c r="G134" s="110"/>
      <c r="H134" s="110"/>
      <c r="I134" s="110"/>
      <c r="J134" s="122"/>
    </row>
    <row r="135" spans="3:10" hidden="1" outlineLevel="1" x14ac:dyDescent="0.25">
      <c r="C135" s="107" t="str">
        <f>'Valbara i utveckling'!F1</f>
        <v>Terminologitjänst NY!</v>
      </c>
      <c r="D135" s="114">
        <f>'Valbara i utveckling'!F12</f>
        <v>0</v>
      </c>
      <c r="E135" s="115"/>
      <c r="F135" s="115" t="str">
        <f>'Valbara i utveckling'!F30</f>
        <v>Kvartal förskott</v>
      </c>
      <c r="G135" s="115"/>
      <c r="H135" s="115" t="str">
        <f>'Valbara i utveckling'!F31</f>
        <v>Dec,Mar,Jun,Sep</v>
      </c>
      <c r="I135" s="115"/>
      <c r="J135" s="116">
        <f>'Valbara i utveckling'!F32</f>
        <v>0</v>
      </c>
    </row>
    <row r="136" spans="3:10" hidden="1" outlineLevel="1" x14ac:dyDescent="0.25">
      <c r="C136" s="107" t="str">
        <f>'Valbara i utveckling'!J1</f>
        <v xml:space="preserve"> Verksamhetsstöd 1177 på telefon</v>
      </c>
      <c r="D136" s="114">
        <f>'Valbara i utveckling'!J12</f>
        <v>1078486.7454080721</v>
      </c>
      <c r="E136" s="115"/>
      <c r="F136" s="115" t="str">
        <f>'Valbara i utveckling'!J30</f>
        <v>Kvartal förskott</v>
      </c>
      <c r="G136" s="115"/>
      <c r="H136" s="115" t="str">
        <f>'Valbara i utveckling'!J31</f>
        <v>Dec,Mar,Jun,Sep</v>
      </c>
      <c r="I136" s="115"/>
      <c r="J136" s="126">
        <f>'Valbara i utveckling'!J32</f>
        <v>0</v>
      </c>
    </row>
    <row r="137" spans="3:10" hidden="1" outlineLevel="1" x14ac:dyDescent="0.25">
      <c r="C137" s="107" t="str">
        <f>'Valbara i utveckling'!N1</f>
        <v>ViSam</v>
      </c>
      <c r="D137" s="114">
        <f>'Valbara i utveckling'!N12</f>
        <v>0</v>
      </c>
      <c r="E137" s="115"/>
      <c r="F137" s="115" t="str">
        <f>'Valbara i utveckling'!N30</f>
        <v>Väntar avsiktsförklaring</v>
      </c>
      <c r="G137" s="115"/>
      <c r="H137" s="115">
        <f>'Valbara i utveckling'!N31</f>
        <v>0</v>
      </c>
      <c r="I137" s="115"/>
      <c r="J137" s="126">
        <f>'Valbara i utveckling'!N32</f>
        <v>0</v>
      </c>
    </row>
    <row r="138" spans="3:10" hidden="1" outlineLevel="1" x14ac:dyDescent="0.25">
      <c r="C138" s="107" t="str">
        <f>'Valbara i utveckling'!R1</f>
        <v>1177 symtombedömning och hänvisning "Listning"</v>
      </c>
      <c r="D138" s="114">
        <f>'Valbara i utveckling'!R12</f>
        <v>0</v>
      </c>
      <c r="E138" s="115"/>
      <c r="F138" s="115" t="str">
        <f>'Valbara i utveckling'!R30</f>
        <v>Faktureras ej 2023</v>
      </c>
      <c r="G138" s="115"/>
      <c r="H138" s="115">
        <f>'Valbara i utveckling'!R31</f>
        <v>0</v>
      </c>
      <c r="I138" s="115"/>
      <c r="J138" s="126" t="str">
        <f>'Valbara i utveckling'!R32</f>
        <v>Väntar Avsiktsförkl</v>
      </c>
    </row>
    <row r="139" spans="3:10" hidden="1" outlineLevel="1" x14ac:dyDescent="0.25">
      <c r="C139" s="107">
        <f>'Valbara i utveckling'!V1</f>
        <v>0</v>
      </c>
      <c r="D139" s="114">
        <f>'Valbara i utveckling'!V12</f>
        <v>0</v>
      </c>
      <c r="E139" s="115"/>
      <c r="F139" s="94">
        <f>'Valbara i utveckling'!V30</f>
        <v>0</v>
      </c>
      <c r="G139" s="115"/>
      <c r="H139" s="94">
        <f>'Valbara i utveckling'!V31</f>
        <v>0</v>
      </c>
      <c r="I139" s="115"/>
      <c r="J139" s="126">
        <f>'Valbara i utveckling'!V32</f>
        <v>0</v>
      </c>
    </row>
    <row r="140" spans="3:10" ht="30" hidden="1" outlineLevel="1" x14ac:dyDescent="0.25">
      <c r="C140" s="107">
        <f>'Valbara i utveckling'!Z1</f>
        <v>0</v>
      </c>
      <c r="D140" s="114">
        <f>'Valbara i utveckling'!Z12</f>
        <v>0</v>
      </c>
      <c r="E140" s="115"/>
      <c r="F140" s="115">
        <f>'Valbara i utveckling'!Z30</f>
        <v>0</v>
      </c>
      <c r="G140" s="115"/>
      <c r="H140" s="115">
        <f>'Valbara i utveckling'!Z31</f>
        <v>0</v>
      </c>
      <c r="I140" s="115"/>
      <c r="J140" s="126">
        <f>'Valbara i utveckling'!Z32</f>
        <v>0</v>
      </c>
    </row>
    <row r="141" spans="3:10" hidden="1" outlineLevel="1" x14ac:dyDescent="0.25">
      <c r="C141" s="107">
        <f>'Valbara i utveckling'!AD1</f>
        <v>0</v>
      </c>
      <c r="D141" s="114">
        <f>'Valbara i utveckling'!AD12</f>
        <v>0</v>
      </c>
      <c r="E141" s="115"/>
      <c r="F141" s="115">
        <f>'Valbara i utveckling'!AD30</f>
        <v>0</v>
      </c>
      <c r="G141" s="115"/>
      <c r="H141" s="115">
        <f>'Valbara i utveckling'!AD31</f>
        <v>0</v>
      </c>
      <c r="I141" s="115"/>
      <c r="J141" s="126">
        <f>'Valbara i utveckling'!AD32</f>
        <v>0</v>
      </c>
    </row>
    <row r="142" spans="3:10" hidden="1" outlineLevel="1" x14ac:dyDescent="0.25">
      <c r="C142" s="107">
        <f>'Valbara i utveckling'!AH1</f>
        <v>0</v>
      </c>
      <c r="D142" s="114">
        <f>'Valbara i utveckling'!AH12</f>
        <v>0</v>
      </c>
      <c r="E142" s="115"/>
      <c r="F142" s="115">
        <f>'Valbara i utveckling'!AH30</f>
        <v>0</v>
      </c>
      <c r="G142" s="115"/>
      <c r="H142" s="115">
        <f>'Valbara i utveckling'!AH31</f>
        <v>0</v>
      </c>
      <c r="I142" s="115"/>
      <c r="J142" s="126">
        <f>'Valbara i utveckling'!AH32</f>
        <v>0</v>
      </c>
    </row>
    <row r="143" spans="3:10" hidden="1" outlineLevel="1" x14ac:dyDescent="0.25">
      <c r="C143" s="107">
        <f>'Valbara i utveckling'!AL1</f>
        <v>0</v>
      </c>
      <c r="D143" s="114">
        <f>'Valbara i utveckling'!AL12</f>
        <v>0</v>
      </c>
      <c r="E143" s="115"/>
      <c r="F143" s="115">
        <f>'Valbara i utveckling'!AL30</f>
        <v>0</v>
      </c>
      <c r="G143" s="115"/>
      <c r="H143" s="115">
        <f>'Valbara i utveckling'!AL31</f>
        <v>0</v>
      </c>
      <c r="I143" s="115"/>
      <c r="J143" s="126">
        <f>'Valbara i utveckling'!AL32</f>
        <v>0</v>
      </c>
    </row>
    <row r="144" spans="3:10" hidden="1" outlineLevel="1" x14ac:dyDescent="0.25">
      <c r="C144" s="107">
        <f>'Valbara i utveckling'!AP1</f>
        <v>0</v>
      </c>
      <c r="D144" s="114">
        <f>'Valbara i utveckling'!AP12</f>
        <v>0</v>
      </c>
      <c r="E144" s="115"/>
      <c r="F144" s="115">
        <f>'Valbara i utveckling'!AP30</f>
        <v>0</v>
      </c>
      <c r="G144" s="115"/>
      <c r="H144" s="115">
        <f>'Valbara i utveckling'!AP31</f>
        <v>0</v>
      </c>
      <c r="I144" s="115"/>
      <c r="J144" s="126">
        <f>'Valbara i utveckling'!AP32</f>
        <v>0</v>
      </c>
    </row>
    <row r="145" spans="3:10" hidden="1" outlineLevel="1" x14ac:dyDescent="0.25">
      <c r="C145" s="107">
        <f>'Valbara i utveckling'!AT1</f>
        <v>0</v>
      </c>
      <c r="D145" s="114">
        <f>'Valbara i utveckling'!AT12</f>
        <v>0</v>
      </c>
      <c r="E145" s="115"/>
      <c r="F145" s="115">
        <f>'Valbara i utveckling'!AT30</f>
        <v>0</v>
      </c>
      <c r="G145" s="115"/>
      <c r="H145" s="115">
        <f>'Valbara i utveckling'!AT31</f>
        <v>0</v>
      </c>
      <c r="I145" s="115"/>
      <c r="J145" s="126">
        <f>'Valbara i utveckling'!AT32</f>
        <v>0</v>
      </c>
    </row>
    <row r="146" spans="3:10" hidden="1" outlineLevel="1" x14ac:dyDescent="0.25">
      <c r="C146" s="107">
        <f>'Valbara i utveckling'!AX1</f>
        <v>0</v>
      </c>
      <c r="D146" s="114">
        <f>'Valbara i utveckling'!AX12</f>
        <v>0</v>
      </c>
      <c r="E146" s="115"/>
      <c r="F146" s="115">
        <f>'Valbara i utveckling'!AX30</f>
        <v>0</v>
      </c>
      <c r="G146" s="115"/>
      <c r="H146" s="115">
        <f>'Valbara i utveckling'!AX31</f>
        <v>0</v>
      </c>
      <c r="I146" s="115"/>
      <c r="J146" s="126">
        <f>'Valbara i utveckling'!AX32</f>
        <v>0</v>
      </c>
    </row>
    <row r="147" spans="3:10" hidden="1" outlineLevel="1" x14ac:dyDescent="0.25">
      <c r="C147" s="107">
        <f>'Valbara i utveckling'!BB1</f>
        <v>0</v>
      </c>
      <c r="D147" s="114">
        <f>'Valbara i utveckling'!BB12</f>
        <v>0</v>
      </c>
      <c r="E147" s="115"/>
      <c r="F147" s="115">
        <f>'Valbara i utveckling'!BB30</f>
        <v>0</v>
      </c>
      <c r="G147" s="115"/>
      <c r="H147" s="115">
        <f>'Valbara i utveckling'!BB31</f>
        <v>0</v>
      </c>
      <c r="I147" s="115"/>
      <c r="J147" s="126">
        <f>'Valbara i utveckling'!BB32</f>
        <v>0</v>
      </c>
    </row>
    <row r="148" spans="3:10" hidden="1" outlineLevel="1" x14ac:dyDescent="0.25">
      <c r="C148" s="107">
        <f>'Valbara i utveckling'!BF1</f>
        <v>0</v>
      </c>
      <c r="D148" s="114">
        <f>'Valbara i utveckling'!BF12</f>
        <v>0</v>
      </c>
      <c r="E148" s="115"/>
      <c r="F148" s="115">
        <f>'Valbara i utveckling'!BF30</f>
        <v>0</v>
      </c>
      <c r="G148" s="115"/>
      <c r="H148" s="115">
        <f>'Valbara i utveckling'!BF31</f>
        <v>0</v>
      </c>
      <c r="I148" s="115"/>
      <c r="J148" s="126">
        <f>'Valbara i utveckling'!BF32</f>
        <v>0</v>
      </c>
    </row>
    <row r="149" spans="3:10" ht="15" hidden="1" customHeight="1" outlineLevel="1" x14ac:dyDescent="0.25">
      <c r="C149" s="107">
        <f>'Valbara i utveckling'!BJ1</f>
        <v>0</v>
      </c>
      <c r="D149" s="114">
        <f>'Valbara i utveckling'!BJ12</f>
        <v>0</v>
      </c>
      <c r="E149" s="115"/>
      <c r="F149" s="115">
        <f>'Valbara i utveckling'!BJ30</f>
        <v>0</v>
      </c>
      <c r="G149" s="115"/>
      <c r="H149" s="115">
        <f>'Valbara i utveckling'!BJ31</f>
        <v>0</v>
      </c>
      <c r="I149" s="115"/>
      <c r="J149" s="126">
        <f>'Valbara i utveckling'!BJ32</f>
        <v>0</v>
      </c>
    </row>
    <row r="150" spans="3:10" ht="15" hidden="1" customHeight="1" outlineLevel="1" x14ac:dyDescent="0.25">
      <c r="C150" s="107">
        <f>'Valbara i utveckling'!BN1</f>
        <v>0</v>
      </c>
      <c r="D150" s="114">
        <f>'Valbara i utveckling'!BN12</f>
        <v>0</v>
      </c>
      <c r="E150" s="115"/>
      <c r="F150" s="115">
        <f>'Valbara i utveckling'!BN30</f>
        <v>0</v>
      </c>
      <c r="G150" s="115"/>
      <c r="H150" s="115">
        <f>'Valbara i utveckling'!BN31</f>
        <v>0</v>
      </c>
      <c r="I150" s="115"/>
      <c r="J150" s="126">
        <f>'Valbara i utveckling'!BN32</f>
        <v>0</v>
      </c>
    </row>
    <row r="151" spans="3:10" ht="15" hidden="1" customHeight="1" outlineLevel="1" x14ac:dyDescent="0.25">
      <c r="C151" s="107">
        <f>'Valbara i utveckling'!BR1</f>
        <v>0</v>
      </c>
      <c r="D151" s="114">
        <f>'Valbara i utveckling'!BR12</f>
        <v>0</v>
      </c>
      <c r="E151" s="115"/>
      <c r="F151" s="115">
        <f>'Valbara i utveckling'!BR30</f>
        <v>0</v>
      </c>
      <c r="G151" s="115"/>
      <c r="H151" s="115">
        <f>'Valbara i utveckling'!BR31</f>
        <v>0</v>
      </c>
      <c r="I151" s="115"/>
      <c r="J151" s="116">
        <f>'Valbara i utveckling'!BR32</f>
        <v>0</v>
      </c>
    </row>
    <row r="152" spans="3:10" ht="15" hidden="1" customHeight="1" outlineLevel="1" x14ac:dyDescent="0.25">
      <c r="C152" s="107">
        <f>'Valbara i utveckling'!BV1</f>
        <v>0</v>
      </c>
      <c r="D152" s="114">
        <f>'Valbara i utveckling'!BV12</f>
        <v>0</v>
      </c>
      <c r="E152" s="115"/>
      <c r="F152" s="115">
        <f>'Valbara i utveckling'!BV30</f>
        <v>0</v>
      </c>
      <c r="G152" s="115"/>
      <c r="H152" s="115">
        <f>'Valbara i utveckling'!BV31</f>
        <v>0</v>
      </c>
      <c r="I152" s="115"/>
      <c r="J152" s="116">
        <f>'Valbara i utveckling'!BV32</f>
        <v>0</v>
      </c>
    </row>
    <row r="153" spans="3:10" ht="15" hidden="1" customHeight="1" outlineLevel="1" x14ac:dyDescent="0.25">
      <c r="C153" s="107">
        <f>'Valbara i utveckling'!BZ1</f>
        <v>0</v>
      </c>
      <c r="D153" s="114">
        <f>'Valbara i utveckling'!BZ12</f>
        <v>0</v>
      </c>
      <c r="E153" s="115"/>
      <c r="F153" s="115">
        <f>'Valbara i utveckling'!BZ30</f>
        <v>0</v>
      </c>
      <c r="G153" s="115"/>
      <c r="H153" s="115">
        <f>'Valbara i utveckling'!BZ31</f>
        <v>0</v>
      </c>
      <c r="I153" s="115"/>
      <c r="J153" s="116">
        <f>'Valbara i utveckling'!BZ32</f>
        <v>0</v>
      </c>
    </row>
    <row r="154" spans="3:10" ht="15" hidden="1" customHeight="1" outlineLevel="1" x14ac:dyDescent="0.25">
      <c r="C154" s="222">
        <f>'Valbara i utveckling'!CD1</f>
        <v>0</v>
      </c>
      <c r="D154" s="114">
        <f>'Valbara i utveckling'!CD12</f>
        <v>0</v>
      </c>
      <c r="E154" s="90"/>
      <c r="F154" s="90">
        <f>'Valbara i utveckling'!CD30</f>
        <v>0</v>
      </c>
      <c r="G154" s="90"/>
      <c r="H154" s="90">
        <f>'Valbara i utveckling'!CD31</f>
        <v>0</v>
      </c>
      <c r="I154" s="90"/>
      <c r="J154" s="223">
        <f>'Valbara i utveckling'!CD32</f>
        <v>0</v>
      </c>
    </row>
    <row r="155" spans="3:10" ht="15" hidden="1" customHeight="1" outlineLevel="1" x14ac:dyDescent="0.25">
      <c r="C155" s="222">
        <f>'Valbara i utveckling'!CH1</f>
        <v>0</v>
      </c>
      <c r="D155" s="114">
        <f>'Valbara i utveckling'!CH12</f>
        <v>0</v>
      </c>
      <c r="E155" s="90"/>
      <c r="F155" s="90">
        <f>'Valbara i utveckling'!CH30</f>
        <v>0</v>
      </c>
      <c r="G155" s="90"/>
      <c r="H155" s="90">
        <f>'Valbara i utveckling'!CH31</f>
        <v>0</v>
      </c>
      <c r="I155" s="90"/>
      <c r="J155" s="223">
        <f>'Valbara i utveckling'!CH32</f>
        <v>0</v>
      </c>
    </row>
    <row r="156" spans="3:10" ht="15" hidden="1" customHeight="1" outlineLevel="1" x14ac:dyDescent="0.25">
      <c r="C156" s="222">
        <f>'Valbara i utveckling'!CL1</f>
        <v>0</v>
      </c>
      <c r="D156" s="114">
        <f>'Valbara i utveckling'!CL12</f>
        <v>0</v>
      </c>
      <c r="E156" s="90"/>
      <c r="F156" s="90">
        <f>'Valbara i utveckling'!CL30</f>
        <v>0</v>
      </c>
      <c r="G156" s="90"/>
      <c r="H156" s="90">
        <f>'Valbara i utveckling'!CL31</f>
        <v>0</v>
      </c>
      <c r="I156" s="90"/>
      <c r="J156" s="223">
        <f>'Valbara i utveckling'!CL32</f>
        <v>0</v>
      </c>
    </row>
    <row r="157" spans="3:10" ht="15" hidden="1" customHeight="1" outlineLevel="1" x14ac:dyDescent="0.25">
      <c r="C157" s="222">
        <f>'Valbara i utveckling'!CP1</f>
        <v>0</v>
      </c>
      <c r="D157" s="114">
        <f>'Valbara i utveckling'!CP12</f>
        <v>0</v>
      </c>
      <c r="E157" s="90"/>
      <c r="F157" s="90">
        <f>'Valbara i utveckling'!CP30</f>
        <v>0</v>
      </c>
      <c r="G157" s="90"/>
      <c r="H157" s="90">
        <f>'Valbara i utveckling'!CP31</f>
        <v>0</v>
      </c>
      <c r="I157" s="90"/>
      <c r="J157" s="223">
        <f>'Valbara i utveckling'!CP32</f>
        <v>0</v>
      </c>
    </row>
    <row r="158" spans="3:10" ht="15" hidden="1" customHeight="1" outlineLevel="1" x14ac:dyDescent="0.25">
      <c r="C158" s="222">
        <f>'Valbara i utveckling'!CT1</f>
        <v>0</v>
      </c>
      <c r="D158" s="114">
        <f>'Valbara i utveckling'!CT12</f>
        <v>0</v>
      </c>
      <c r="E158" s="90"/>
      <c r="F158" s="90">
        <f>'Valbara i utveckling'!CT30</f>
        <v>0</v>
      </c>
      <c r="G158" s="90"/>
      <c r="H158" s="90">
        <f>'Valbara i utveckling'!CT31</f>
        <v>0</v>
      </c>
      <c r="I158" s="90"/>
      <c r="J158" s="223">
        <f>'Valbara i utveckling'!CT32</f>
        <v>0</v>
      </c>
    </row>
    <row r="159" spans="3:10" ht="15" hidden="1" customHeight="1" outlineLevel="1" x14ac:dyDescent="0.25">
      <c r="C159" s="222">
        <f>'Valbara i utveckling'!CX1</f>
        <v>0</v>
      </c>
      <c r="D159" s="114">
        <f>'Valbara i utveckling'!CX12</f>
        <v>0</v>
      </c>
      <c r="E159" s="90"/>
      <c r="F159" s="90">
        <f>'Valbara i utveckling'!CX30</f>
        <v>0</v>
      </c>
      <c r="G159" s="90"/>
      <c r="H159" s="90">
        <f>'Valbara i utveckling'!CX31</f>
        <v>0</v>
      </c>
      <c r="I159" s="90"/>
      <c r="J159" s="223">
        <f>'Valbara i utveckling'!CX32</f>
        <v>0</v>
      </c>
    </row>
    <row r="160" spans="3:10" ht="15" hidden="1" customHeight="1" outlineLevel="1" x14ac:dyDescent="0.25">
      <c r="C160" s="222">
        <f>'Valbara i utveckling'!DB1</f>
        <v>0</v>
      </c>
      <c r="D160" s="114">
        <f>'Valbara i utveckling'!DB12</f>
        <v>0</v>
      </c>
      <c r="E160" s="90"/>
      <c r="F160" s="90">
        <f>'Valbara i utveckling'!DB30</f>
        <v>0</v>
      </c>
      <c r="G160" s="90"/>
      <c r="H160" s="90">
        <f>'Valbara i utveckling'!DB31</f>
        <v>0</v>
      </c>
      <c r="I160" s="90"/>
      <c r="J160" s="223">
        <f>'Valbara i utveckling'!DB32</f>
        <v>0</v>
      </c>
    </row>
    <row r="161" spans="3:10" ht="15" hidden="1" customHeight="1" outlineLevel="1" x14ac:dyDescent="0.25">
      <c r="C161" s="222">
        <f>'Valbara i utveckling'!DF1</f>
        <v>0</v>
      </c>
      <c r="D161" s="114">
        <f>'Valbara i utveckling'!DF12</f>
        <v>0</v>
      </c>
      <c r="E161" s="90"/>
      <c r="F161" s="90">
        <f>'Valbara i utveckling'!DF30</f>
        <v>0</v>
      </c>
      <c r="G161" s="90"/>
      <c r="H161" s="90">
        <f>'Valbara i utveckling'!DF31</f>
        <v>0</v>
      </c>
      <c r="I161" s="90"/>
      <c r="J161" s="223">
        <f>'Valbara i utveckling'!DF32</f>
        <v>0</v>
      </c>
    </row>
    <row r="162" spans="3:10" ht="15" hidden="1" customHeight="1" outlineLevel="1" x14ac:dyDescent="0.25">
      <c r="C162" s="222">
        <f>'Valbara i utveckling'!DJ1</f>
        <v>0</v>
      </c>
      <c r="D162" s="114">
        <f>'Valbara i utveckling'!DJ12</f>
        <v>0</v>
      </c>
      <c r="E162" s="90"/>
      <c r="F162" s="90">
        <f>'Valbara i utveckling'!DJ30</f>
        <v>0</v>
      </c>
      <c r="G162" s="90"/>
      <c r="H162" s="90">
        <f>'Valbara i utveckling'!DJ31</f>
        <v>0</v>
      </c>
      <c r="I162" s="90"/>
      <c r="J162" s="223">
        <f>'Valbara i utveckling'!DJ32</f>
        <v>0</v>
      </c>
    </row>
    <row r="163" spans="3:10" ht="15" hidden="1" customHeight="1" outlineLevel="1" thickBot="1" x14ac:dyDescent="0.3">
      <c r="C163" s="224">
        <f>'Valbara i utveckling'!DN1</f>
        <v>0</v>
      </c>
      <c r="D163" s="118">
        <f>'Valbara i utveckling'!DN12</f>
        <v>0</v>
      </c>
      <c r="E163" s="225"/>
      <c r="F163" s="225">
        <f>'Valbara i utveckling'!DN30</f>
        <v>0</v>
      </c>
      <c r="G163" s="225"/>
      <c r="H163" s="225">
        <f>'Valbara i utveckling'!DN31</f>
        <v>0</v>
      </c>
      <c r="I163" s="225"/>
      <c r="J163" s="226">
        <f>'Valbara i utveckling'!DN32</f>
        <v>0</v>
      </c>
    </row>
    <row r="164" spans="3:10" hidden="1" outlineLevel="1" x14ac:dyDescent="0.25">
      <c r="C164" s="115"/>
      <c r="D164" s="115"/>
      <c r="E164" s="115"/>
      <c r="F164" s="115"/>
      <c r="G164" s="115"/>
      <c r="H164" s="115"/>
      <c r="I164" s="115"/>
      <c r="J164" s="115"/>
    </row>
    <row r="165" spans="3:10" collapsed="1" x14ac:dyDescent="0.25">
      <c r="C165" s="115"/>
      <c r="D165" s="115"/>
      <c r="E165" s="115"/>
      <c r="F165" s="115"/>
      <c r="G165" s="115"/>
      <c r="H165" s="115"/>
      <c r="I165" s="115"/>
      <c r="J165" s="115"/>
    </row>
  </sheetData>
  <mergeCells count="3">
    <mergeCell ref="C2:J2"/>
    <mergeCell ref="A3:A7"/>
    <mergeCell ref="C3:J3"/>
  </mergeCells>
  <conditionalFormatting sqref="D8:D55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3C605-8FF8-4FEE-8DF1-3668B24204BB}">
  <sheetPr>
    <tabColor rgb="FF92D050"/>
  </sheetPr>
  <dimension ref="A1:K165"/>
  <sheetViews>
    <sheetView showZeros="0" workbookViewId="0">
      <selection activeCell="A192" sqref="A192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140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58" t="str">
        <f>'Gemensamma Tjänster'!B14</f>
        <v>Region Kronoberg</v>
      </c>
    </row>
    <row r="2" spans="1:11" ht="92.25" customHeight="1" x14ac:dyDescent="0.4">
      <c r="C2" s="312" t="s">
        <v>60</v>
      </c>
      <c r="D2" s="313"/>
      <c r="E2" s="313"/>
      <c r="F2" s="313"/>
      <c r="G2" s="313"/>
      <c r="H2" s="313"/>
      <c r="I2" s="313"/>
      <c r="J2" s="314"/>
    </row>
    <row r="3" spans="1:11" ht="21.75" customHeight="1" thickBot="1" x14ac:dyDescent="0.3">
      <c r="A3" s="318" t="s">
        <v>41</v>
      </c>
      <c r="C3" s="315" t="s">
        <v>42</v>
      </c>
      <c r="D3" s="316"/>
      <c r="E3" s="316"/>
      <c r="F3" s="316"/>
      <c r="G3" s="316"/>
      <c r="H3" s="316"/>
      <c r="I3" s="316"/>
      <c r="J3" s="317"/>
    </row>
    <row r="4" spans="1:11" x14ac:dyDescent="0.25">
      <c r="A4" s="318"/>
    </row>
    <row r="5" spans="1:11" ht="15.75" x14ac:dyDescent="0.25">
      <c r="A5" s="318"/>
      <c r="D5" s="52" t="s">
        <v>190</v>
      </c>
      <c r="E5" s="56"/>
      <c r="F5" s="52"/>
      <c r="G5" s="52"/>
      <c r="H5" s="57"/>
      <c r="I5" s="52"/>
      <c r="J5" s="52"/>
      <c r="K5" s="7"/>
    </row>
    <row r="6" spans="1:11" ht="15.75" thickBot="1" x14ac:dyDescent="0.3">
      <c r="A6" s="318"/>
    </row>
    <row r="7" spans="1:11" ht="30" x14ac:dyDescent="0.25">
      <c r="A7" s="318"/>
      <c r="C7" s="108" t="s">
        <v>30</v>
      </c>
      <c r="D7" s="109">
        <f>SUM(D8:D55)</f>
        <v>13535598.315167658</v>
      </c>
      <c r="E7" s="110"/>
      <c r="F7" s="111" t="s">
        <v>36</v>
      </c>
      <c r="G7" s="111"/>
      <c r="H7" s="96" t="s">
        <v>37</v>
      </c>
      <c r="I7" s="112"/>
      <c r="J7" s="113" t="s">
        <v>46</v>
      </c>
      <c r="K7" s="53"/>
    </row>
    <row r="8" spans="1:11" ht="15" hidden="1" customHeight="1" outlineLevel="1" x14ac:dyDescent="0.25">
      <c r="C8" s="107" t="str">
        <f>'Gemensamma Tjänster'!E2</f>
        <v>Identifierings-tjänster SITHS</v>
      </c>
      <c r="D8" s="114">
        <f>'Gemensamma Tjänster'!E14</f>
        <v>994306.12978304492</v>
      </c>
      <c r="E8" s="115"/>
      <c r="F8" s="94" t="str">
        <f>'Gemensamma Tjänster'!E31</f>
        <v>Kvartal förskott</v>
      </c>
      <c r="G8" s="115"/>
      <c r="H8" s="94" t="str">
        <f>'Gemensamma Tjänster'!E32</f>
        <v>Dec,Mar,Jun,Sep</v>
      </c>
      <c r="I8" s="115"/>
      <c r="J8" s="116" t="str">
        <f>'Gemensamma Tjänster'!E33</f>
        <v xml:space="preserve"> -</v>
      </c>
    </row>
    <row r="9" spans="1:11" ht="15" hidden="1" customHeight="1" outlineLevel="1" x14ac:dyDescent="0.25">
      <c r="C9" s="107" t="str">
        <f>'Gemensamma Tjänster'!F2</f>
        <v>Katalogtjänster HSA</v>
      </c>
      <c r="D9" s="114">
        <f>'Gemensamma Tjänster'!F14</f>
        <v>118477.64451141817</v>
      </c>
      <c r="E9" s="115"/>
      <c r="F9" s="94" t="str">
        <f>'Gemensamma Tjänster'!F31</f>
        <v>Kvartal förskott</v>
      </c>
      <c r="G9" s="115"/>
      <c r="H9" s="94" t="str">
        <f>'Gemensamma Tjänster'!F32</f>
        <v>Dec,Mar,Jun,Sep</v>
      </c>
      <c r="I9" s="115"/>
      <c r="J9" s="116" t="str">
        <f>'Gemensamma Tjänster'!F33</f>
        <v xml:space="preserve"> -</v>
      </c>
    </row>
    <row r="10" spans="1:11" ht="15" hidden="1" customHeight="1" outlineLevel="1" x14ac:dyDescent="0.25">
      <c r="C10" s="107" t="str">
        <f>'Gemensamma Tjänster'!G2</f>
        <v>Kommunikations-tjänster Sjunet</v>
      </c>
      <c r="D10" s="114">
        <f>'Gemensamma Tjänster'!G14</f>
        <v>23062.264354264356</v>
      </c>
      <c r="E10" s="115"/>
      <c r="F10" s="94" t="str">
        <f>'Gemensamma Tjänster'!G31</f>
        <v>Kvartal förskott</v>
      </c>
      <c r="G10" s="115"/>
      <c r="H10" s="94" t="str">
        <f>'Gemensamma Tjänster'!G32</f>
        <v>Dec,Mar,Jun,Sep</v>
      </c>
      <c r="I10" s="115"/>
      <c r="J10" s="116" t="str">
        <f>'Gemensamma Tjänster'!G33</f>
        <v xml:space="preserve"> -</v>
      </c>
    </row>
    <row r="11" spans="1:11" ht="15" hidden="1" customHeight="1" outlineLevel="1" x14ac:dyDescent="0.25">
      <c r="C11" s="107" t="str">
        <f>'Gemensamma Tjänster'!H2</f>
        <v>Säkerhetstjänster</v>
      </c>
      <c r="D11" s="114">
        <f>'Gemensamma Tjänster'!H14</f>
        <v>224653.5503299594</v>
      </c>
      <c r="E11" s="115"/>
      <c r="F11" s="94" t="str">
        <f>'Gemensamma Tjänster'!H31</f>
        <v>Kvartal förskott</v>
      </c>
      <c r="G11" s="115"/>
      <c r="H11" s="94" t="str">
        <f>'Gemensamma Tjänster'!H32</f>
        <v>Dec,Mar,Jun,Sep</v>
      </c>
      <c r="I11" s="115"/>
      <c r="J11" s="116" t="str">
        <f>'Gemensamma Tjänster'!H33</f>
        <v xml:space="preserve"> -</v>
      </c>
    </row>
    <row r="12" spans="1:11" ht="15" hidden="1" customHeight="1" outlineLevel="1" x14ac:dyDescent="0.25">
      <c r="C12" s="107" t="str">
        <f>'Gemensamma Tjänster'!I2</f>
        <v>1177 e-tjänster</v>
      </c>
      <c r="D12" s="114">
        <f>'Gemensamma Tjänster'!I14</f>
        <v>1615882.6277661372</v>
      </c>
      <c r="E12" s="115"/>
      <c r="F12" s="94" t="str">
        <f>'Gemensamma Tjänster'!I31</f>
        <v>Kvartal förskott</v>
      </c>
      <c r="G12" s="115"/>
      <c r="H12" s="94" t="str">
        <f>'Gemensamma Tjänster'!I32</f>
        <v>Dec,Mar,Jun,Sep</v>
      </c>
      <c r="I12" s="115"/>
      <c r="J12" s="116" t="str">
        <f>'Gemensamma Tjänster'!I33</f>
        <v xml:space="preserve"> -</v>
      </c>
    </row>
    <row r="13" spans="1:11" ht="15" hidden="1" customHeight="1" outlineLevel="1" x14ac:dyDescent="0.25">
      <c r="C13" s="107" t="str">
        <f>'Gemensamma Tjänster'!J2</f>
        <v xml:space="preserve">1177 på telefon </v>
      </c>
      <c r="D13" s="114">
        <f>'Gemensamma Tjänster'!J14</f>
        <v>1242486.4834757519</v>
      </c>
      <c r="E13" s="115"/>
      <c r="F13" s="94" t="str">
        <f>'Gemensamma Tjänster'!J31</f>
        <v>Kvartal förskott</v>
      </c>
      <c r="G13" s="115"/>
      <c r="H13" s="94" t="str">
        <f>'Gemensamma Tjänster'!J32</f>
        <v>Dec,Mar,Jun,Sep</v>
      </c>
      <c r="I13" s="115"/>
      <c r="J13" s="116" t="str">
        <f>'Gemensamma Tjänster'!J33</f>
        <v xml:space="preserve"> -</v>
      </c>
    </row>
    <row r="14" spans="1:11" ht="15" hidden="1" customHeight="1" outlineLevel="1" x14ac:dyDescent="0.25">
      <c r="C14" s="107" t="str">
        <f>'Gemensamma Tjänster'!K2</f>
        <v>1177.se</v>
      </c>
      <c r="D14" s="114">
        <f>'Gemensamma Tjänster'!K14</f>
        <v>1279547.063771267</v>
      </c>
      <c r="E14" s="115"/>
      <c r="F14" s="94" t="str">
        <f>'Gemensamma Tjänster'!K31</f>
        <v>Kvartal förskott</v>
      </c>
      <c r="G14" s="115"/>
      <c r="H14" s="94" t="str">
        <f>'Gemensamma Tjänster'!K32</f>
        <v>Dec,Mar,Jun,Sep</v>
      </c>
      <c r="I14" s="115"/>
      <c r="J14" s="116" t="str">
        <f>'Gemensamma Tjänster'!K33</f>
        <v xml:space="preserve"> -</v>
      </c>
    </row>
    <row r="15" spans="1:11" ht="15" hidden="1" customHeight="1" outlineLevel="1" x14ac:dyDescent="0.25">
      <c r="C15" s="107" t="str">
        <f>'Gemensamma Tjänster'!L2</f>
        <v>Eira 
(biblioteks- konsortium)</v>
      </c>
      <c r="D15" s="114">
        <f>'Gemensamma Tjänster'!L14</f>
        <v>80021.893548284803</v>
      </c>
      <c r="E15" s="115"/>
      <c r="F15" s="94" t="str">
        <f>'Gemensamma Tjänster'!L31</f>
        <v>Kvartal förskott. Licens separat</v>
      </c>
      <c r="G15" s="115"/>
      <c r="H15" s="94" t="str">
        <f>'Gemensamma Tjänster'!L32</f>
        <v>Dec,Mar,Jun,Sep</v>
      </c>
      <c r="I15" s="115"/>
      <c r="J15" s="116" t="str">
        <f>'Gemensamma Tjänster'!L33</f>
        <v xml:space="preserve"> -</v>
      </c>
    </row>
    <row r="16" spans="1:11" ht="15" hidden="1" customHeight="1" outlineLevel="1" x14ac:dyDescent="0.25">
      <c r="C16" s="107" t="str">
        <f>'Gemensamma Tjänster'!M2</f>
        <v>Elektronisk remiss</v>
      </c>
      <c r="D16" s="114">
        <f>'Gemensamma Tjänster'!M14</f>
        <v>83606.146031799231</v>
      </c>
      <c r="E16" s="115"/>
      <c r="F16" s="94" t="str">
        <f>'Gemensamma Tjänster'!M31</f>
        <v>Kvartal förskott</v>
      </c>
      <c r="G16" s="115"/>
      <c r="H16" s="94" t="str">
        <f>'Gemensamma Tjänster'!M32</f>
        <v>Dec,Mar,Jun,Sep</v>
      </c>
      <c r="I16" s="115"/>
      <c r="J16" s="116" t="str">
        <f>'Gemensamma Tjänster'!M33</f>
        <v xml:space="preserve"> -</v>
      </c>
    </row>
    <row r="17" spans="3:10" ht="15" hidden="1" customHeight="1" outlineLevel="1" x14ac:dyDescent="0.25">
      <c r="C17" s="107" t="str">
        <f>'Gemensamma Tjänster'!N2</f>
        <v>Födelseanmälan</v>
      </c>
      <c r="D17" s="114">
        <f>'Gemensamma Tjänster'!N14</f>
        <v>58334.602513444072</v>
      </c>
      <c r="E17" s="115"/>
      <c r="F17" s="94" t="str">
        <f>'Gemensamma Tjänster'!N31</f>
        <v>Kvartal förskott</v>
      </c>
      <c r="G17" s="115"/>
      <c r="H17" s="94" t="str">
        <f>'Gemensamma Tjänster'!N32</f>
        <v>Dec,Mar,Jun,Sep</v>
      </c>
      <c r="I17" s="115"/>
      <c r="J17" s="116" t="str">
        <f>'Gemensamma Tjänster'!N33</f>
        <v xml:space="preserve"> -</v>
      </c>
    </row>
    <row r="18" spans="3:10" ht="15" hidden="1" customHeight="1" outlineLevel="1" x14ac:dyDescent="0.25">
      <c r="C18" s="107" t="str">
        <f>'Gemensamma Tjänster'!O2</f>
        <v>Infektions-verktyget</v>
      </c>
      <c r="D18" s="114">
        <f>'Gemensamma Tjänster'!O14</f>
        <v>193975.33206404024</v>
      </c>
      <c r="E18" s="115"/>
      <c r="F18" s="94" t="str">
        <f>'Gemensamma Tjänster'!O31</f>
        <v>Kvartal förskott</v>
      </c>
      <c r="G18" s="115"/>
      <c r="H18" s="94" t="str">
        <f>'Gemensamma Tjänster'!O32</f>
        <v>Dec,Mar,Jun,Sep</v>
      </c>
      <c r="I18" s="115"/>
      <c r="J18" s="116" t="str">
        <f>'Gemensamma Tjänster'!O33</f>
        <v xml:space="preserve"> -</v>
      </c>
    </row>
    <row r="19" spans="3:10" ht="15" hidden="1" customHeight="1" outlineLevel="1" x14ac:dyDescent="0.25">
      <c r="C19" s="107" t="str">
        <f>'Gemensamma Tjänster'!P2</f>
        <v>1177 journal</v>
      </c>
      <c r="D19" s="114">
        <f>'Gemensamma Tjänster'!P14</f>
        <v>535327.60662209569</v>
      </c>
      <c r="E19" s="115"/>
      <c r="F19" s="94" t="str">
        <f>'Gemensamma Tjänster'!P31</f>
        <v>Kvartal förskott</v>
      </c>
      <c r="G19" s="115"/>
      <c r="H19" s="94" t="str">
        <f>'Gemensamma Tjänster'!P32</f>
        <v>Dec,Mar,Jun,Sep</v>
      </c>
      <c r="I19" s="115"/>
      <c r="J19" s="116" t="str">
        <f>'Gemensamma Tjänster'!P33</f>
        <v xml:space="preserve"> -</v>
      </c>
    </row>
    <row r="20" spans="3:10" ht="15" hidden="1" customHeight="1" outlineLevel="1" x14ac:dyDescent="0.25">
      <c r="C20" s="107" t="str">
        <f>'Gemensamma Tjänster'!Q2</f>
        <v>Intygstjänster Webcert</v>
      </c>
      <c r="D20" s="114">
        <f>'Gemensamma Tjänster'!Q14</f>
        <v>284661.4254592444</v>
      </c>
      <c r="E20" s="115"/>
      <c r="F20" s="94" t="str">
        <f>'Gemensamma Tjänster'!Q31</f>
        <v>Kvartal förskott</v>
      </c>
      <c r="G20" s="115"/>
      <c r="H20" s="94" t="str">
        <f>'Gemensamma Tjänster'!Q32</f>
        <v>Dec,Mar,Jun,Sep</v>
      </c>
      <c r="I20" s="115"/>
      <c r="J20" s="116" t="str">
        <f>'Gemensamma Tjänster'!Q33</f>
        <v xml:space="preserve"> -</v>
      </c>
    </row>
    <row r="21" spans="3:10" ht="15" hidden="1" customHeight="1" outlineLevel="1" x14ac:dyDescent="0.25">
      <c r="C21" s="107" t="str">
        <f>'Gemensamma Tjänster'!R2</f>
        <v>Nationell patientöversikt</v>
      </c>
      <c r="D21" s="114">
        <f>'Gemensamma Tjänster'!R14</f>
        <v>297020.6489123684</v>
      </c>
      <c r="E21" s="115"/>
      <c r="F21" s="94" t="str">
        <f>'Gemensamma Tjänster'!R31</f>
        <v>Kvartal förskott</v>
      </c>
      <c r="G21" s="115"/>
      <c r="H21" s="94" t="str">
        <f>'Gemensamma Tjänster'!R32</f>
        <v>Dec,Mar,Jun,Sep</v>
      </c>
      <c r="I21" s="115"/>
      <c r="J21" s="116" t="str">
        <f>'Gemensamma Tjänster'!R33</f>
        <v xml:space="preserve"> -</v>
      </c>
    </row>
    <row r="22" spans="3:10" ht="15" hidden="1" customHeight="1" outlineLevel="1" x14ac:dyDescent="0.25">
      <c r="C22" s="107" t="str">
        <f>'Gemensamma Tjänster'!S2</f>
        <v>Pascal</v>
      </c>
      <c r="D22" s="114">
        <f>'Gemensamma Tjänster'!S14</f>
        <v>65450.283646732314</v>
      </c>
      <c r="E22" s="115"/>
      <c r="F22" s="94" t="str">
        <f>'Gemensamma Tjänster'!S31</f>
        <v>Kvartal förskott</v>
      </c>
      <c r="G22" s="115"/>
      <c r="H22" s="94" t="str">
        <f>'Gemensamma Tjänster'!S32</f>
        <v>Dec,Mar,Jun,Sep</v>
      </c>
      <c r="I22" s="115"/>
      <c r="J22" s="116" t="str">
        <f>'Gemensamma Tjänster'!S33</f>
        <v xml:space="preserve"> -</v>
      </c>
    </row>
    <row r="23" spans="3:10" ht="15" hidden="1" customHeight="1" outlineLevel="1" x14ac:dyDescent="0.25">
      <c r="C23" s="107" t="str">
        <f>'Gemensamma Tjänster'!T2</f>
        <v>Rikshandboken i barnhälsovård</v>
      </c>
      <c r="D23" s="114">
        <f>'Gemensamma Tjänster'!T14</f>
        <v>192732.41832896805</v>
      </c>
      <c r="E23" s="115"/>
      <c r="F23" s="94" t="str">
        <f>'Gemensamma Tjänster'!T31</f>
        <v>Kvartal förskott</v>
      </c>
      <c r="G23" s="115"/>
      <c r="H23" s="94" t="str">
        <f>'Gemensamma Tjänster'!T32</f>
        <v>Dec,Mar,Jun,Sep</v>
      </c>
      <c r="I23" s="115"/>
      <c r="J23" s="116" t="str">
        <f>'Gemensamma Tjänster'!T33</f>
        <v xml:space="preserve"> -</v>
      </c>
    </row>
    <row r="24" spans="3:10" ht="15" hidden="1" customHeight="1" outlineLevel="1" x14ac:dyDescent="0.25">
      <c r="C24" s="107" t="str">
        <f>'Gemensamma Tjänster'!U2</f>
        <v>1177 högkostnadsskydd</v>
      </c>
      <c r="D24" s="114">
        <f>'Gemensamma Tjänster'!U14</f>
        <v>144159.34956234714</v>
      </c>
      <c r="E24" s="115"/>
      <c r="F24" s="94" t="str">
        <f>'Gemensamma Tjänster'!U31</f>
        <v>Kvartal förskott</v>
      </c>
      <c r="G24" s="115"/>
      <c r="H24" s="94" t="str">
        <f>'Gemensamma Tjänster'!U32</f>
        <v>Dec,Mar,Jun,Sep</v>
      </c>
      <c r="I24" s="115"/>
      <c r="J24" s="116" t="str">
        <f>'Gemensamma Tjänster'!U33</f>
        <v xml:space="preserve"> -</v>
      </c>
    </row>
    <row r="25" spans="3:10" ht="15" hidden="1" customHeight="1" outlineLevel="1" x14ac:dyDescent="0.25">
      <c r="C25" s="107" t="str">
        <f>'Gemensamma Tjänster'!V2</f>
        <v>NKK Nationellt kliniskt kunskapsstöd</v>
      </c>
      <c r="D25" s="114">
        <f>'Gemensamma Tjänster'!V14</f>
        <v>654394.0815155044</v>
      </c>
      <c r="E25" s="115"/>
      <c r="F25" s="94" t="str">
        <f>'Gemensamma Tjänster'!V31</f>
        <v>Kvartal förskott</v>
      </c>
      <c r="G25" s="115"/>
      <c r="H25" s="94" t="str">
        <f>'Gemensamma Tjänster'!V32</f>
        <v>Dec,Mar,Jun,Sep</v>
      </c>
      <c r="I25" s="115"/>
      <c r="J25" s="116">
        <f>'Gemensamma Tjänster'!V33</f>
        <v>0</v>
      </c>
    </row>
    <row r="26" spans="3:10" ht="15" hidden="1" customHeight="1" outlineLevel="1" x14ac:dyDescent="0.25">
      <c r="C26" s="107" t="str">
        <f>'Gemensamma Tjänster'!W2</f>
        <v>Svenska informationstjänster för läkemedel (Sil)</v>
      </c>
      <c r="D26" s="114">
        <f>'Gemensamma Tjänster'!W14</f>
        <v>937783.07403846853</v>
      </c>
      <c r="E26" s="115"/>
      <c r="F26" s="94" t="str">
        <f>'Gemensamma Tjänster'!W31</f>
        <v>Kvartal förskott</v>
      </c>
      <c r="G26" s="115"/>
      <c r="H26" s="94" t="str">
        <f>'Gemensamma Tjänster'!W32</f>
        <v>Dec,Mar,Jun,Sep</v>
      </c>
      <c r="I26" s="115"/>
      <c r="J26" s="116" t="str">
        <f>'Gemensamma Tjänster'!W33</f>
        <v xml:space="preserve"> -</v>
      </c>
    </row>
    <row r="27" spans="3:10" ht="15" hidden="1" customHeight="1" outlineLevel="1" x14ac:dyDescent="0.25">
      <c r="C27" s="107" t="str">
        <f>'Gemensamma Tjänster'!X2</f>
        <v>UMO (Youmo)</v>
      </c>
      <c r="D27" s="114">
        <f>'Gemensamma Tjänster'!X14</f>
        <v>386426.54116044822</v>
      </c>
      <c r="E27" s="115"/>
      <c r="F27" s="94" t="str">
        <f>'Gemensamma Tjänster'!X31</f>
        <v>Kvartal förskott</v>
      </c>
      <c r="G27" s="115"/>
      <c r="H27" s="94" t="str">
        <f>'Gemensamma Tjänster'!X32</f>
        <v>Dec,Mar,Jun,Sep</v>
      </c>
      <c r="I27" s="115"/>
      <c r="J27" s="116" t="str">
        <f>'Gemensamma Tjänster'!X33</f>
        <v xml:space="preserve"> -</v>
      </c>
    </row>
    <row r="28" spans="3:10" ht="15" hidden="1" customHeight="1" outlineLevel="1" x14ac:dyDescent="0.25">
      <c r="C28" s="107" t="str">
        <f>'Gemensamma Tjänster'!Y2</f>
        <v>Vårdhandboken</v>
      </c>
      <c r="D28" s="114">
        <f>'Gemensamma Tjänster'!Y14</f>
        <v>204417.3610808154</v>
      </c>
      <c r="E28" s="115"/>
      <c r="F28" s="94" t="str">
        <f>'Gemensamma Tjänster'!Y31</f>
        <v>Kvartal förskott</v>
      </c>
      <c r="G28" s="115"/>
      <c r="H28" s="94" t="str">
        <f>'Gemensamma Tjänster'!Y32</f>
        <v>Dec,Mar,Jun,Sep</v>
      </c>
      <c r="I28" s="115"/>
      <c r="J28" s="116" t="str">
        <f>'Gemensamma Tjänster'!Y33</f>
        <v xml:space="preserve"> -</v>
      </c>
    </row>
    <row r="29" spans="3:10" ht="15" hidden="1" customHeight="1" outlineLevel="1" x14ac:dyDescent="0.25">
      <c r="C29" s="107" t="str">
        <f>'Gemensamma Tjänster'!Z2</f>
        <v>1177 rådgivningsstöd webb</v>
      </c>
      <c r="D29" s="114">
        <f>'Gemensamma Tjänster'!Z14</f>
        <v>165657.0962525894</v>
      </c>
      <c r="E29" s="115"/>
      <c r="F29" s="94" t="str">
        <f>'Gemensamma Tjänster'!Z31</f>
        <v>Kvartal förskott</v>
      </c>
      <c r="G29" s="115"/>
      <c r="H29" s="94" t="str">
        <f>'Gemensamma Tjänster'!Z32</f>
        <v>Dec,Mar,Jun,Sep</v>
      </c>
      <c r="I29" s="115"/>
      <c r="J29" s="116" t="str">
        <f>'Gemensamma Tjänster'!Z33</f>
        <v xml:space="preserve"> -</v>
      </c>
    </row>
    <row r="30" spans="3:10" ht="15" hidden="1" customHeight="1" outlineLevel="1" x14ac:dyDescent="0.25">
      <c r="C30" s="107" t="str">
        <f>'Gemensamma Tjänster'!AA2</f>
        <v>1177  stöd och behandlings-plattform</v>
      </c>
      <c r="D30" s="114">
        <f>'Gemensamma Tjänster'!AA14</f>
        <v>723650.78847589518</v>
      </c>
      <c r="E30" s="115"/>
      <c r="F30" s="94" t="str">
        <f>'Gemensamma Tjänster'!AA31</f>
        <v>Kvartal förskott</v>
      </c>
      <c r="G30" s="115"/>
      <c r="H30" s="94" t="str">
        <f>'Gemensamma Tjänster'!AA32</f>
        <v>Dec,Mar,Jun,Sep</v>
      </c>
      <c r="I30" s="115"/>
      <c r="J30" s="116" t="str">
        <f>'Gemensamma Tjänster'!AA33</f>
        <v xml:space="preserve"> -</v>
      </c>
    </row>
    <row r="31" spans="3:10" ht="15" hidden="1" customHeight="1" outlineLevel="1" x14ac:dyDescent="0.25">
      <c r="C31" s="107" t="str">
        <f>'Gemensamma Tjänster'!AB2</f>
        <v>Utomläns- fakturering</v>
      </c>
      <c r="D31" s="114">
        <f>'Gemensamma Tjänster'!AB14</f>
        <v>72861.156792100213</v>
      </c>
      <c r="E31" s="115"/>
      <c r="F31" s="94" t="str">
        <f>'Gemensamma Tjänster'!AB31</f>
        <v>Kvartal förskott</v>
      </c>
      <c r="G31" s="115"/>
      <c r="H31" s="94" t="str">
        <f>'Gemensamma Tjänster'!AB32</f>
        <v>Dec,Mar,Jun,Sep</v>
      </c>
      <c r="I31" s="115"/>
      <c r="J31" s="116" t="str">
        <f>'Gemensamma Tjänster'!AB33</f>
        <v xml:space="preserve"> -</v>
      </c>
    </row>
    <row r="32" spans="3:10" ht="15" hidden="1" customHeight="1" outlineLevel="1" x14ac:dyDescent="0.25">
      <c r="C32" s="107" t="str">
        <f>'Gemensamma Tjänster'!AC2</f>
        <v>Gemensam infrastruktur</v>
      </c>
      <c r="D32" s="114">
        <f>'Gemensamma Tjänster'!AC14</f>
        <v>1611627.2018656842</v>
      </c>
      <c r="E32" s="115"/>
      <c r="F32" s="94" t="str">
        <f>'Gemensamma Tjänster'!AC31</f>
        <v>Kvartal förskott</v>
      </c>
      <c r="G32" s="115"/>
      <c r="H32" s="94" t="str">
        <f>'Gemensamma Tjänster'!AC32</f>
        <v>Dec,Mar,Jun,Sep</v>
      </c>
      <c r="I32" s="115"/>
      <c r="J32" s="116" t="str">
        <f>'Gemensamma Tjänster'!AC33</f>
        <v xml:space="preserve"> -</v>
      </c>
    </row>
    <row r="33" spans="3:10" ht="15" hidden="1" customHeight="1" outlineLevel="1" x14ac:dyDescent="0.25">
      <c r="C33" s="107" t="str">
        <f>'Gemensamma Tjänster'!AD2</f>
        <v>Gemensam arkitektur</v>
      </c>
      <c r="D33" s="114">
        <f>'Gemensamma Tjänster'!AD14</f>
        <v>466296.17777618667</v>
      </c>
      <c r="E33" s="115"/>
      <c r="F33" s="94" t="str">
        <f>'Gemensamma Tjänster'!AD31</f>
        <v>Kvartal förskott</v>
      </c>
      <c r="G33" s="115"/>
      <c r="H33" s="94" t="str">
        <f>'Gemensamma Tjänster'!AD32</f>
        <v>Dec,Mar,Jun,Sep</v>
      </c>
      <c r="I33" s="115"/>
      <c r="J33" s="116" t="str">
        <f>'Gemensamma Tjänster'!AD33</f>
        <v xml:space="preserve"> -</v>
      </c>
    </row>
    <row r="34" spans="3:10" ht="15" hidden="1" customHeight="1" outlineLevel="1" x14ac:dyDescent="0.25">
      <c r="C34" s="107" t="str">
        <f>'Gemensamma Tjänster'!AE2</f>
        <v>1177 listning</v>
      </c>
      <c r="D34" s="114">
        <f>'Gemensamma Tjänster'!AE14</f>
        <v>121524.33680451385</v>
      </c>
      <c r="E34" s="115"/>
      <c r="F34" s="94" t="str">
        <f>'Gemensamma Tjänster'!AE31</f>
        <v>Kvartal förskott</v>
      </c>
      <c r="G34" s="115"/>
      <c r="H34" s="94" t="str">
        <f>'Gemensamma Tjänster'!AE32</f>
        <v>Dec,Mar,Jun,Sep</v>
      </c>
      <c r="I34" s="115"/>
      <c r="J34" s="116" t="str">
        <f>'Gemensamma Tjänster'!AE33</f>
        <v xml:space="preserve"> -</v>
      </c>
    </row>
    <row r="35" spans="3:10" ht="15" hidden="1" customHeight="1" outlineLevel="1" x14ac:dyDescent="0.25">
      <c r="C35" s="107" t="str">
        <f>'Gemensamma Tjänster'!AF2</f>
        <v>IAM IDP Gemensam del</v>
      </c>
      <c r="D35" s="114">
        <f>'Gemensamma Tjänster'!AF14</f>
        <v>169092.19908789513</v>
      </c>
      <c r="E35" s="115"/>
      <c r="F35" s="94" t="str">
        <f>'Gemensamma Tjänster'!AF31</f>
        <v>Kvartal förskott</v>
      </c>
      <c r="G35" s="115"/>
      <c r="H35" s="94" t="str">
        <f>'Gemensamma Tjänster'!AF32</f>
        <v>Dec,Mar,Jun,Sep</v>
      </c>
      <c r="I35" s="115"/>
      <c r="J35" s="116">
        <f>'Gemensamma Tjänster'!AF33</f>
        <v>0</v>
      </c>
    </row>
    <row r="36" spans="3:10" ht="15" hidden="1" customHeight="1" outlineLevel="1" x14ac:dyDescent="0.25">
      <c r="C36" s="107" t="str">
        <f>'Gemensamma Tjänster'!AG2</f>
        <v>Överskjutande SMS &amp; Inloggnings-kostnader Prel</v>
      </c>
      <c r="D36" s="114">
        <f>'Gemensamma Tjänster'!AG14</f>
        <v>284060</v>
      </c>
      <c r="E36" s="115"/>
      <c r="F36" s="94" t="str">
        <f>'Gemensamma Tjänster'!AG31</f>
        <v>Överskjutande utöver 18,2 mkr</v>
      </c>
      <c r="G36" s="115"/>
      <c r="H36" s="94" t="str">
        <f>'Gemensamma Tjänster'!AG32</f>
        <v>Efter årsslut 2024</v>
      </c>
      <c r="I36" s="115"/>
      <c r="J36" s="116">
        <f>'Gemensamma Tjänster'!AG33</f>
        <v>0</v>
      </c>
    </row>
    <row r="37" spans="3:10" ht="15" hidden="1" customHeight="1" outlineLevel="1" x14ac:dyDescent="0.25">
      <c r="C37" s="107" t="str">
        <f>'Gemensamma Tjänster'!AH2</f>
        <v>1177 tidbokning
NY i förv.</v>
      </c>
      <c r="D37" s="114">
        <f>'Gemensamma Tjänster'!AH14</f>
        <v>304102.82963639102</v>
      </c>
      <c r="E37" s="115"/>
      <c r="F37" s="94" t="str">
        <f>'Gemensamma Tjänster'!AH31</f>
        <v>Kvartal förskott</v>
      </c>
      <c r="G37" s="115"/>
      <c r="H37" s="94" t="str">
        <f>'Gemensamma Tjänster'!AH32</f>
        <v>Dec,Mar,Jun,Sep</v>
      </c>
      <c r="I37" s="115"/>
      <c r="J37" s="116">
        <f>'Gemensamma Tjänster'!AH33</f>
        <v>0</v>
      </c>
    </row>
    <row r="38" spans="3:10" ht="15" hidden="1" customHeight="1" outlineLevel="1" x14ac:dyDescent="0.25">
      <c r="C38" s="107">
        <f>'Gemensamma Tjänster'!AI2</f>
        <v>0</v>
      </c>
      <c r="D38" s="114">
        <f>'Gemensamma Tjänster'!AI14</f>
        <v>0</v>
      </c>
      <c r="E38" s="115"/>
      <c r="F38" s="94">
        <f>'Gemensamma Tjänster'!AI31</f>
        <v>0</v>
      </c>
      <c r="G38" s="115"/>
      <c r="H38" s="94">
        <f>'Gemensamma Tjänster'!AI32</f>
        <v>0</v>
      </c>
      <c r="I38" s="115"/>
      <c r="J38" s="116">
        <f>'Gemensamma Tjänster'!AI33</f>
        <v>0</v>
      </c>
    </row>
    <row r="39" spans="3:10" ht="15" hidden="1" customHeight="1" outlineLevel="1" x14ac:dyDescent="0.25">
      <c r="C39" s="107">
        <f>'Gemensamma Tjänster'!AJ2</f>
        <v>0</v>
      </c>
      <c r="D39" s="114">
        <f>'Gemensamma Tjänster'!AJ14</f>
        <v>0</v>
      </c>
      <c r="E39" s="115"/>
      <c r="F39" s="94">
        <f>'Gemensamma Tjänster'!AJ31</f>
        <v>0</v>
      </c>
      <c r="G39" s="115"/>
      <c r="H39" s="94">
        <f>'Gemensamma Tjänster'!AJ32</f>
        <v>0</v>
      </c>
      <c r="I39" s="115"/>
      <c r="J39" s="116">
        <f>'Gemensamma Tjänster'!AJ33</f>
        <v>0</v>
      </c>
    </row>
    <row r="40" spans="3:10" ht="15" hidden="1" customHeight="1" outlineLevel="1" x14ac:dyDescent="0.25">
      <c r="C40" s="107">
        <f>'Gemensamma Tjänster'!AK2</f>
        <v>0</v>
      </c>
      <c r="D40" s="114">
        <f>'Gemensamma Tjänster'!AK14</f>
        <v>0</v>
      </c>
      <c r="E40" s="115"/>
      <c r="F40" s="94">
        <f>'Gemensamma Tjänster'!AK31</f>
        <v>0</v>
      </c>
      <c r="G40" s="115"/>
      <c r="H40" s="94">
        <f>'Gemensamma Tjänster'!AK32</f>
        <v>0</v>
      </c>
      <c r="I40" s="115"/>
      <c r="J40" s="116">
        <f>'Gemensamma Tjänster'!AK33</f>
        <v>0</v>
      </c>
    </row>
    <row r="41" spans="3:10" ht="15" hidden="1" customHeight="1" outlineLevel="1" x14ac:dyDescent="0.25">
      <c r="C41" s="107">
        <f>'Gemensamma Tjänster'!AL2</f>
        <v>0</v>
      </c>
      <c r="D41" s="114">
        <f>'Gemensamma Tjänster'!AL14</f>
        <v>0</v>
      </c>
      <c r="E41" s="115"/>
      <c r="F41" s="94">
        <f>'Gemensamma Tjänster'!AL31</f>
        <v>0</v>
      </c>
      <c r="G41" s="115"/>
      <c r="H41" s="94">
        <f>'Gemensamma Tjänster'!AL32</f>
        <v>0</v>
      </c>
      <c r="I41" s="115"/>
      <c r="J41" s="116">
        <f>'Gemensamma Tjänster'!AL33</f>
        <v>0</v>
      </c>
    </row>
    <row r="42" spans="3:10" ht="15" hidden="1" customHeight="1" outlineLevel="1" x14ac:dyDescent="0.25">
      <c r="C42" s="107">
        <f>'Gemensamma Tjänster'!AM2</f>
        <v>0</v>
      </c>
      <c r="D42" s="114">
        <f>'Gemensamma Tjänster'!AM14</f>
        <v>0</v>
      </c>
      <c r="E42" s="115"/>
      <c r="F42" s="94">
        <f>'Gemensamma Tjänster'!AM31</f>
        <v>0</v>
      </c>
      <c r="G42" s="115"/>
      <c r="H42" s="94">
        <f>'Gemensamma Tjänster'!AM32</f>
        <v>0</v>
      </c>
      <c r="I42" s="115"/>
      <c r="J42" s="116">
        <f>'Gemensamma Tjänster'!AM33</f>
        <v>0</v>
      </c>
    </row>
    <row r="43" spans="3:10" ht="15" hidden="1" customHeight="1" outlineLevel="1" x14ac:dyDescent="0.25">
      <c r="C43" s="107">
        <f>'Gemensamma Tjänster'!AN2</f>
        <v>0</v>
      </c>
      <c r="D43" s="114">
        <f>'Gemensamma Tjänster'!AN14</f>
        <v>0</v>
      </c>
      <c r="E43" s="115"/>
      <c r="F43" s="94">
        <f>'Gemensamma Tjänster'!AN31</f>
        <v>0</v>
      </c>
      <c r="G43" s="115"/>
      <c r="H43" s="94">
        <f>'Gemensamma Tjänster'!AN32</f>
        <v>0</v>
      </c>
      <c r="I43" s="115"/>
      <c r="J43" s="116">
        <f>'Gemensamma Tjänster'!AN33</f>
        <v>0</v>
      </c>
    </row>
    <row r="44" spans="3:10" ht="15" hidden="1" customHeight="1" outlineLevel="1" x14ac:dyDescent="0.25">
      <c r="C44" s="107">
        <f>'Gemensamma Tjänster'!AO2</f>
        <v>0</v>
      </c>
      <c r="D44" s="114">
        <f>'Gemensamma Tjänster'!AO14</f>
        <v>0</v>
      </c>
      <c r="E44" s="115"/>
      <c r="F44" s="94">
        <f>'Gemensamma Tjänster'!AO31</f>
        <v>0</v>
      </c>
      <c r="G44" s="115"/>
      <c r="H44" s="94">
        <f>'Gemensamma Tjänster'!AO32</f>
        <v>0</v>
      </c>
      <c r="I44" s="115"/>
      <c r="J44" s="116">
        <f>'Gemensamma Tjänster'!AO33</f>
        <v>0</v>
      </c>
    </row>
    <row r="45" spans="3:10" ht="15" hidden="1" customHeight="1" outlineLevel="1" x14ac:dyDescent="0.25">
      <c r="C45" s="107">
        <f>'Gemensamma Tjänster'!AP2</f>
        <v>0</v>
      </c>
      <c r="D45" s="114">
        <f>'Gemensamma Tjänster'!AP14</f>
        <v>0</v>
      </c>
      <c r="E45" s="115"/>
      <c r="F45" s="94">
        <f>'Gemensamma Tjänster'!AP31</f>
        <v>0</v>
      </c>
      <c r="G45" s="115"/>
      <c r="H45" s="94">
        <f>'Gemensamma Tjänster'!AP32</f>
        <v>0</v>
      </c>
      <c r="I45" s="115"/>
      <c r="J45" s="116">
        <f>'Gemensamma Tjänster'!AP33</f>
        <v>0</v>
      </c>
    </row>
    <row r="46" spans="3:10" ht="15" hidden="1" customHeight="1" outlineLevel="1" x14ac:dyDescent="0.25">
      <c r="C46" s="107">
        <f>'Gemensamma Tjänster'!AQ2</f>
        <v>0</v>
      </c>
      <c r="D46" s="114">
        <f>'Gemensamma Tjänster'!AQ14</f>
        <v>0</v>
      </c>
      <c r="E46" s="115"/>
      <c r="F46" s="94">
        <f>'Gemensamma Tjänster'!AQ31</f>
        <v>0</v>
      </c>
      <c r="G46" s="115"/>
      <c r="H46" s="94">
        <f>'Gemensamma Tjänster'!AQ32</f>
        <v>0</v>
      </c>
      <c r="I46" s="115"/>
      <c r="J46" s="116">
        <f>'Gemensamma Tjänster'!AQ33</f>
        <v>0</v>
      </c>
    </row>
    <row r="47" spans="3:10" ht="15" hidden="1" customHeight="1" outlineLevel="1" x14ac:dyDescent="0.25">
      <c r="C47" s="107">
        <f>'Gemensamma Tjänster'!AR2</f>
        <v>0</v>
      </c>
      <c r="D47" s="114">
        <f>'Gemensamma Tjänster'!AR14</f>
        <v>0</v>
      </c>
      <c r="E47" s="115"/>
      <c r="F47" s="94">
        <f>'Gemensamma Tjänster'!AR31</f>
        <v>0</v>
      </c>
      <c r="G47" s="115"/>
      <c r="H47" s="94">
        <f>'Gemensamma Tjänster'!AR32</f>
        <v>0</v>
      </c>
      <c r="I47" s="115"/>
      <c r="J47" s="116">
        <f>'Gemensamma Tjänster'!AR33</f>
        <v>0</v>
      </c>
    </row>
    <row r="48" spans="3:10" ht="15" hidden="1" customHeight="1" outlineLevel="1" x14ac:dyDescent="0.25">
      <c r="C48" s="107">
        <f>'Gemensamma Tjänster'!AS2</f>
        <v>0</v>
      </c>
      <c r="D48" s="114">
        <f>'Gemensamma Tjänster'!AS14</f>
        <v>0</v>
      </c>
      <c r="E48" s="115"/>
      <c r="F48" s="94">
        <f>'Gemensamma Tjänster'!AS31</f>
        <v>0</v>
      </c>
      <c r="G48" s="115"/>
      <c r="H48" s="94">
        <f>'Gemensamma Tjänster'!AS32</f>
        <v>0</v>
      </c>
      <c r="I48" s="115"/>
      <c r="J48" s="116">
        <f>'Gemensamma Tjänster'!AS33</f>
        <v>0</v>
      </c>
    </row>
    <row r="49" spans="3:10" ht="15" hidden="1" customHeight="1" outlineLevel="1" x14ac:dyDescent="0.25">
      <c r="C49" s="107">
        <f>'Gemensamma Tjänster'!AT2</f>
        <v>0</v>
      </c>
      <c r="D49" s="114">
        <f>'Gemensamma Tjänster'!AT14</f>
        <v>0</v>
      </c>
      <c r="E49" s="115"/>
      <c r="F49" s="94">
        <f>'Gemensamma Tjänster'!AT31</f>
        <v>0</v>
      </c>
      <c r="G49" s="115"/>
      <c r="H49" s="94">
        <f>'Gemensamma Tjänster'!AT32</f>
        <v>0</v>
      </c>
      <c r="I49" s="115"/>
      <c r="J49" s="116">
        <f>'Gemensamma Tjänster'!AT33</f>
        <v>0</v>
      </c>
    </row>
    <row r="50" spans="3:10" ht="15" hidden="1" customHeight="1" outlineLevel="1" x14ac:dyDescent="0.25">
      <c r="C50" s="107">
        <f>'Gemensamma Tjänster'!AU2</f>
        <v>0</v>
      </c>
      <c r="D50" s="114">
        <f>'Gemensamma Tjänster'!AU14</f>
        <v>0</v>
      </c>
      <c r="E50" s="115"/>
      <c r="F50" s="94">
        <f>'Gemensamma Tjänster'!AU31</f>
        <v>0</v>
      </c>
      <c r="G50" s="115"/>
      <c r="H50" s="94">
        <f>'Gemensamma Tjänster'!AU32</f>
        <v>0</v>
      </c>
      <c r="I50" s="115"/>
      <c r="J50" s="116">
        <f>'Gemensamma Tjänster'!AU33</f>
        <v>0</v>
      </c>
    </row>
    <row r="51" spans="3:10" ht="15" hidden="1" customHeight="1" outlineLevel="1" x14ac:dyDescent="0.25">
      <c r="C51" s="107">
        <f>'Gemensamma Tjänster'!AV2</f>
        <v>0</v>
      </c>
      <c r="D51" s="114">
        <f>'Gemensamma Tjänster'!AV14</f>
        <v>0</v>
      </c>
      <c r="E51" s="115"/>
      <c r="F51" s="94">
        <f>'Gemensamma Tjänster'!AV31</f>
        <v>0</v>
      </c>
      <c r="G51" s="115"/>
      <c r="H51" s="94">
        <f>'Gemensamma Tjänster'!AV32</f>
        <v>0</v>
      </c>
      <c r="I51" s="115"/>
      <c r="J51" s="116">
        <f>'Gemensamma Tjänster'!AV33</f>
        <v>0</v>
      </c>
    </row>
    <row r="52" spans="3:10" ht="15" hidden="1" customHeight="1" outlineLevel="1" x14ac:dyDescent="0.25">
      <c r="C52" s="107">
        <f>'Gemensamma Tjänster'!AW2</f>
        <v>0</v>
      </c>
      <c r="D52" s="114">
        <f>'Gemensamma Tjänster'!AW14</f>
        <v>0</v>
      </c>
      <c r="E52" s="115"/>
      <c r="F52" s="94">
        <f>'Gemensamma Tjänster'!AW31</f>
        <v>0</v>
      </c>
      <c r="G52" s="115"/>
      <c r="H52" s="94">
        <f>'Gemensamma Tjänster'!AW32</f>
        <v>0</v>
      </c>
      <c r="I52" s="115"/>
      <c r="J52" s="116">
        <f>'Gemensamma Tjänster'!AW33</f>
        <v>0</v>
      </c>
    </row>
    <row r="53" spans="3:10" ht="15" hidden="1" customHeight="1" outlineLevel="1" x14ac:dyDescent="0.25">
      <c r="C53" s="107">
        <f>'Gemensamma Tjänster'!AX2</f>
        <v>0</v>
      </c>
      <c r="D53" s="114">
        <f>'Gemensamma Tjänster'!AX14</f>
        <v>0</v>
      </c>
      <c r="E53" s="115"/>
      <c r="F53" s="94">
        <f>'Gemensamma Tjänster'!AX31</f>
        <v>0</v>
      </c>
      <c r="G53" s="115"/>
      <c r="H53" s="94">
        <f>'Gemensamma Tjänster'!AX32</f>
        <v>0</v>
      </c>
      <c r="I53" s="115"/>
      <c r="J53" s="116">
        <f>'Gemensamma Tjänster'!AX33</f>
        <v>0</v>
      </c>
    </row>
    <row r="54" spans="3:10" ht="15" hidden="1" customHeight="1" outlineLevel="1" x14ac:dyDescent="0.25">
      <c r="C54" s="107">
        <f>'Gemensamma Tjänster'!AY2</f>
        <v>0</v>
      </c>
      <c r="D54" s="114">
        <f>'Gemensamma Tjänster'!AY14</f>
        <v>0</v>
      </c>
      <c r="E54" s="115"/>
      <c r="F54" s="94">
        <f>'Gemensamma Tjänster'!AY31</f>
        <v>0</v>
      </c>
      <c r="G54" s="115"/>
      <c r="H54" s="94">
        <f>'Gemensamma Tjänster'!AY32</f>
        <v>0</v>
      </c>
      <c r="I54" s="115"/>
      <c r="J54" s="116">
        <f>'Gemensamma Tjänster'!AY33</f>
        <v>0</v>
      </c>
    </row>
    <row r="55" spans="3:10" ht="15" hidden="1" customHeight="1" outlineLevel="1" thickBot="1" x14ac:dyDescent="0.3">
      <c r="C55" s="117">
        <f>'Gemensamma Tjänster'!AZ2</f>
        <v>0</v>
      </c>
      <c r="D55" s="118">
        <f>'Gemensamma Tjänster'!AZ14</f>
        <v>0</v>
      </c>
      <c r="E55" s="119"/>
      <c r="F55" s="95">
        <f>'Gemensamma Tjänster'!AZ31</f>
        <v>0</v>
      </c>
      <c r="G55" s="119"/>
      <c r="H55" s="95">
        <f>'Gemensamma Tjänster'!AZ32</f>
        <v>0</v>
      </c>
      <c r="I55" s="119"/>
      <c r="J55" s="120">
        <f>'Gemensamma Tjänster'!AZ33</f>
        <v>0</v>
      </c>
    </row>
    <row r="56" spans="3:10" hidden="1" outlineLevel="1" x14ac:dyDescent="0.25">
      <c r="C56" s="115"/>
      <c r="D56" s="114"/>
      <c r="E56" s="115"/>
      <c r="F56" s="115"/>
      <c r="G56" s="115"/>
      <c r="H56" s="115"/>
      <c r="I56" s="115"/>
      <c r="J56" s="115"/>
    </row>
    <row r="57" spans="3:10" ht="15.75" collapsed="1" thickBot="1" x14ac:dyDescent="0.3">
      <c r="C57" s="115"/>
      <c r="D57" s="121"/>
      <c r="E57" s="115"/>
      <c r="F57" s="115"/>
      <c r="G57" s="115"/>
      <c r="H57" s="115"/>
      <c r="I57" s="115"/>
      <c r="J57" s="115"/>
    </row>
    <row r="58" spans="3:10" ht="21" x14ac:dyDescent="0.25">
      <c r="C58" s="108" t="s">
        <v>31</v>
      </c>
      <c r="D58" s="109">
        <f>SUM(D59:D107)</f>
        <v>5516954.4536968553</v>
      </c>
      <c r="E58" s="110"/>
      <c r="F58" s="110" t="s">
        <v>39</v>
      </c>
      <c r="G58" s="110"/>
      <c r="H58" s="110"/>
      <c r="I58" s="110"/>
      <c r="J58" s="122"/>
    </row>
    <row r="59" spans="3:10" hidden="1" outlineLevel="1" x14ac:dyDescent="0.25">
      <c r="C59" s="107" t="str">
        <f>'Valbara Tjänster'!F1</f>
        <v>Händelseanalys (Nitha)</v>
      </c>
      <c r="D59" s="114">
        <f>'Valbara Tjänster'!F10</f>
        <v>112228.39227600001</v>
      </c>
      <c r="E59" s="115"/>
      <c r="F59" s="115" t="str">
        <f>'Valbara Tjänster'!F27</f>
        <v>Kvartal förskott</v>
      </c>
      <c r="G59" s="115"/>
      <c r="H59" s="115" t="str">
        <f>'Valbara Tjänster'!F28</f>
        <v>Dec,Mar,Jun,Sep</v>
      </c>
      <c r="I59" s="115"/>
      <c r="J59" s="116" t="str">
        <f>'Valbara Tjänster'!F29</f>
        <v>N/A</v>
      </c>
    </row>
    <row r="60" spans="3:10" ht="30" hidden="1" outlineLevel="1" x14ac:dyDescent="0.25">
      <c r="C60" s="107" t="str">
        <f>'Valbara Tjänster'!J1</f>
        <v>IAM IdP
(egna anslutningar)</v>
      </c>
      <c r="D60" s="114">
        <f>'Valbara Tjänster'!J10</f>
        <v>31819.788</v>
      </c>
      <c r="E60" s="115"/>
      <c r="F60" s="115" t="str">
        <f>'Valbara Tjänster'!J27</f>
        <v>Kvartal förskott</v>
      </c>
      <c r="G60" s="115"/>
      <c r="H60" s="115" t="str">
        <f>'Valbara Tjänster'!J28</f>
        <v>Dec,Mar,Jun,Sep</v>
      </c>
      <c r="I60" s="115"/>
      <c r="J60" s="116" t="str">
        <f>'Valbara Tjänster'!J29</f>
        <v>N/A</v>
      </c>
    </row>
    <row r="61" spans="3:10" hidden="1" outlineLevel="1" x14ac:dyDescent="0.25">
      <c r="C61" s="107" t="str">
        <f>'Valbara Tjänster'!N1</f>
        <v>Säkerhets-tjänster Logg, spärr &amp; samtycke</v>
      </c>
      <c r="D61" s="114">
        <f>'Valbara Tjänster'!N10</f>
        <v>31819.788</v>
      </c>
      <c r="E61" s="115"/>
      <c r="F61" s="115" t="str">
        <f>'Valbara Tjänster'!N27</f>
        <v>Kvartal förskott</v>
      </c>
      <c r="G61" s="115"/>
      <c r="H61" s="115" t="str">
        <f>'Valbara Tjänster'!N28</f>
        <v>Dec,Mar,Jun,Sep</v>
      </c>
      <c r="I61" s="115"/>
      <c r="J61" s="116" t="str">
        <f>'Valbara Tjänster'!N29</f>
        <v>N/A</v>
      </c>
    </row>
    <row r="62" spans="3:10" hidden="1" outlineLevel="1" x14ac:dyDescent="0.25">
      <c r="C62" s="107" t="str">
        <f>'Valbara Tjänster'!R1</f>
        <v>IAM Autentisering (egna anslutningar)</v>
      </c>
      <c r="D62" s="114">
        <f>'Valbara Tjänster'!R10</f>
        <v>31819.788</v>
      </c>
      <c r="E62" s="115"/>
      <c r="F62" s="115" t="str">
        <f>'Valbara Tjänster'!R27</f>
        <v>Kvartal förskott</v>
      </c>
      <c r="G62" s="115"/>
      <c r="H62" s="115" t="str">
        <f>'Valbara Tjänster'!R28</f>
        <v>Dec,Mar,Jun,Sep</v>
      </c>
      <c r="I62" s="115"/>
      <c r="J62" s="116" t="str">
        <f>'Valbara Tjänster'!R29</f>
        <v>N/A</v>
      </c>
    </row>
    <row r="63" spans="3:10" hidden="1" outlineLevel="1" x14ac:dyDescent="0.25">
      <c r="C63" s="107" t="str">
        <f>'Valbara Tjänster'!V1</f>
        <v>Personuppgifts- tjänst</v>
      </c>
      <c r="D63" s="114">
        <f>'Valbara Tjänster'!V10</f>
        <v>31819.788</v>
      </c>
      <c r="E63" s="115"/>
      <c r="F63" s="115" t="str">
        <f>'Valbara Tjänster'!V27</f>
        <v>Kvartal förskott</v>
      </c>
      <c r="G63" s="115"/>
      <c r="H63" s="115" t="str">
        <f>'Valbara Tjänster'!V28</f>
        <v>Dec,Mar,Jun,Sep</v>
      </c>
      <c r="I63" s="115"/>
      <c r="J63" s="116" t="str">
        <f>'Valbara Tjänster'!V29</f>
        <v>N/A</v>
      </c>
    </row>
    <row r="64" spans="3:10" ht="45" hidden="1" outlineLevel="1" x14ac:dyDescent="0.25">
      <c r="C64" s="107" t="str">
        <f>'Valbara Tjänster'!Z1</f>
        <v xml:space="preserve">1177 formulär- hantering </v>
      </c>
      <c r="D64" s="114">
        <f>'Valbara Tjänster'!Z10</f>
        <v>239389.81106040001</v>
      </c>
      <c r="E64" s="115"/>
      <c r="F64" s="115" t="str">
        <f>'Valbara Tjänster'!Z27</f>
        <v>Kvartal förskott</v>
      </c>
      <c r="G64" s="115"/>
      <c r="H64" s="115" t="str">
        <f>'Valbara Tjänster'!Z28</f>
        <v>Dec,Mar,Jun,Sep</v>
      </c>
      <c r="I64" s="115"/>
      <c r="J64" s="116" t="str">
        <f>'Valbara Tjänster'!Z29</f>
        <v>N/A</v>
      </c>
    </row>
    <row r="65" spans="3:10" hidden="1" outlineLevel="1" x14ac:dyDescent="0.25">
      <c r="C65" s="107" t="str">
        <f>'Valbara Tjänster'!AD1</f>
        <v xml:space="preserve">Ombudstjänsten </v>
      </c>
      <c r="D65" s="114">
        <f>'Valbara Tjänster'!AD10</f>
        <v>78098.48766720001</v>
      </c>
      <c r="E65" s="115"/>
      <c r="F65" s="115" t="str">
        <f>'Valbara Tjänster'!AD27</f>
        <v>Kvartal förskott</v>
      </c>
      <c r="G65" s="115"/>
      <c r="H65" s="115" t="str">
        <f>'Valbara Tjänster'!AD28</f>
        <v>Dec,Mar,Jun,Sep</v>
      </c>
      <c r="I65" s="115"/>
      <c r="J65" s="116" t="str">
        <f>'Valbara Tjänster'!AD29</f>
        <v>N/A</v>
      </c>
    </row>
    <row r="66" spans="3:10" ht="120" hidden="1" outlineLevel="1" x14ac:dyDescent="0.25">
      <c r="C66" s="107" t="str">
        <f>'Valbara Tjänster'!AH1</f>
        <v>Hjälpmedels-tjänsten abonnemang</v>
      </c>
      <c r="D66" s="114">
        <f>'Valbara Tjänster'!AH10</f>
        <v>31200</v>
      </c>
      <c r="E66" s="115"/>
      <c r="F66" s="11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115"/>
      <c r="H66" s="115" t="str">
        <f>'Valbara Tjänster'!AH28</f>
        <v>Dec, Mar, Jun, Sep</v>
      </c>
      <c r="I66" s="115"/>
      <c r="J66" s="116" t="str">
        <f>'Valbara Tjänster'!AH29</f>
        <v>Prognos</v>
      </c>
    </row>
    <row r="67" spans="3:10" ht="45" hidden="1" outlineLevel="1" x14ac:dyDescent="0.25">
      <c r="C67" s="107" t="str">
        <f>'Valbara Tjänster'!AL1</f>
        <v>E-klient</v>
      </c>
      <c r="D67" s="114">
        <f>'Valbara Tjänster'!AL10</f>
        <v>774683.52</v>
      </c>
      <c r="E67" s="115"/>
      <c r="F67" s="115" t="str">
        <f>'Valbara Tjänster'!AL27</f>
        <v>Halvårsvis i efterskott av förvaltning. Volymbaserade priser</v>
      </c>
      <c r="G67" s="115"/>
      <c r="H67" s="115" t="str">
        <f>'Valbara Tjänster'!AL28</f>
        <v>Jun, Dec</v>
      </c>
      <c r="I67" s="115"/>
      <c r="J67" s="116" t="str">
        <f>'Valbara Tjänster'!AL29</f>
        <v>Prognos 2023! Faktureras av förvaltningen</v>
      </c>
    </row>
    <row r="68" spans="3:10" ht="60" hidden="1" outlineLevel="1" x14ac:dyDescent="0.25">
      <c r="C68" s="107" t="str">
        <f>'Valbara Tjänster'!AP1</f>
        <v>Eira Licenser (innehåll)</v>
      </c>
      <c r="D68" s="114">
        <f>'Valbara Tjänster'!AP10</f>
        <v>1050262.1024335441</v>
      </c>
      <c r="E68" s="115"/>
      <c r="F68" s="115" t="str">
        <f>'Valbara Tjänster'!AP27</f>
        <v>Licenskostnaden fördelas solidariskt mellan landsting och regioner baserat på antal invånare.</v>
      </c>
      <c r="G68" s="115"/>
      <c r="H68" s="115" t="str">
        <f>'Valbara Tjänster'!AP28</f>
        <v>Årsvis engång i Dec</v>
      </c>
      <c r="I68" s="115"/>
      <c r="J68" s="116" t="str">
        <f>'Valbara Tjänster'!AP29</f>
        <v>Prognos</v>
      </c>
    </row>
    <row r="69" spans="3:10" ht="30" hidden="1" outlineLevel="1" x14ac:dyDescent="0.25">
      <c r="C69" s="107" t="str">
        <f>'Valbara Tjänster'!AT1</f>
        <v>Informations- utlämning till kvalitetsregister</v>
      </c>
      <c r="D69" s="114">
        <f>'Valbara Tjänster'!AT10</f>
        <v>0</v>
      </c>
      <c r="E69" s="115"/>
      <c r="F69" s="115" t="str">
        <f>'Valbara Tjänster'!AT27</f>
        <v>Faktureras separat av tjänstens förvaltning</v>
      </c>
      <c r="G69" s="115"/>
      <c r="H69" s="115" t="str">
        <f>'Valbara Tjänster'!AT28</f>
        <v xml:space="preserve"> </v>
      </c>
      <c r="I69" s="115"/>
      <c r="J69" s="123" t="str">
        <f>'Valbara Tjänster'!AT29</f>
        <v>Ingen ab.fakturering</v>
      </c>
    </row>
    <row r="70" spans="3:10" hidden="1" outlineLevel="1" x14ac:dyDescent="0.25">
      <c r="C70" s="107" t="str">
        <f>'Valbara Tjänster'!AX1</f>
        <v>Säker Digital Kommunikation SDK Utgår 2024!</v>
      </c>
      <c r="D70" s="114">
        <f>'Valbara Tjänster'!AX10</f>
        <v>0</v>
      </c>
      <c r="E70" s="115"/>
      <c r="F70" s="115" t="str">
        <f>'Valbara Tjänster'!AX27</f>
        <v>Ingen abonnemangsfakt 2023</v>
      </c>
      <c r="G70" s="115"/>
      <c r="H70" s="115">
        <f>'Valbara Tjänster'!AX28</f>
        <v>0</v>
      </c>
      <c r="I70" s="115"/>
      <c r="J70" s="116" t="str">
        <f>'Valbara Tjänster'!AX29</f>
        <v>Ingen fakturering 2024</v>
      </c>
    </row>
    <row r="71" spans="3:10" hidden="1" outlineLevel="1" x14ac:dyDescent="0.25">
      <c r="C71" s="107" t="str">
        <f>'Valbara Tjänster'!BB1</f>
        <v>Bild (i 1177 på telefon)</v>
      </c>
      <c r="D71" s="114">
        <f>'Valbara Tjänster'!BB10</f>
        <v>158087.91926927998</v>
      </c>
      <c r="E71" s="115"/>
      <c r="F71" s="115" t="str">
        <f>'Valbara Tjänster'!BB27</f>
        <v>Kvartal förskott</v>
      </c>
      <c r="G71" s="115"/>
      <c r="H71" s="115" t="str">
        <f>'Valbara Tjänster'!BB28</f>
        <v>Dec,Mar,Jun,Sep</v>
      </c>
      <c r="I71" s="115"/>
      <c r="J71" s="116">
        <f>'Valbara Tjänster'!BB29</f>
        <v>0</v>
      </c>
    </row>
    <row r="72" spans="3:10" hidden="1" outlineLevel="1" x14ac:dyDescent="0.25">
      <c r="C72" s="107" t="str">
        <f>'Valbara Tjänster'!BF1</f>
        <v>Video (i 1177 på telefon)</v>
      </c>
      <c r="D72" s="114">
        <f>'Valbara Tjänster'!BF10</f>
        <v>249560.73052310399</v>
      </c>
      <c r="E72" s="115"/>
      <c r="F72" s="115" t="str">
        <f>'Valbara Tjänster'!BF27</f>
        <v>Kvartal förskott</v>
      </c>
      <c r="G72" s="115"/>
      <c r="H72" s="115" t="str">
        <f>'Valbara Tjänster'!BF28</f>
        <v>Dec,Mar,Jun,Sep</v>
      </c>
      <c r="I72" s="115"/>
      <c r="J72" s="116">
        <f>'Valbara Tjänster'!BF29</f>
        <v>0</v>
      </c>
    </row>
    <row r="73" spans="3:10" hidden="1" outlineLevel="1" x14ac:dyDescent="0.25">
      <c r="C73" s="107" t="str">
        <f>'Valbara Tjänster'!BJ1</f>
        <v>Utbudstjänsten</v>
      </c>
      <c r="D73" s="114">
        <f>'Valbara Tjänster'!BJ10</f>
        <v>0</v>
      </c>
      <c r="E73" s="115"/>
      <c r="F73" s="115" t="str">
        <f>'Valbara Tjänster'!BJ27</f>
        <v>Kvartal förskott</v>
      </c>
      <c r="G73" s="115"/>
      <c r="H73" s="115" t="str">
        <f>'Valbara Tjänster'!BJ28</f>
        <v>Dec,Mar,Jun,Sep</v>
      </c>
      <c r="I73" s="115"/>
      <c r="J73" s="116" t="str">
        <f>'Valbara Tjänster'!BJ29</f>
        <v>Pausad</v>
      </c>
    </row>
    <row r="74" spans="3:10" hidden="1" outlineLevel="1" x14ac:dyDescent="0.25">
      <c r="C74" s="107" t="str">
        <f>'Valbara Tjänster'!BN1</f>
        <v>Statistiktjänst Organisations-statistik</v>
      </c>
      <c r="D74" s="114">
        <f>'Valbara Tjänster'!BN10</f>
        <v>27740.4911784</v>
      </c>
      <c r="E74" s="115"/>
      <c r="F74" s="115" t="str">
        <f>'Valbara Tjänster'!BN27</f>
        <v>Kvartal förskott</v>
      </c>
      <c r="G74" s="115"/>
      <c r="H74" s="115" t="str">
        <f>'Valbara Tjänster'!BN28</f>
        <v>Dec,Mar,Jun,Sep</v>
      </c>
      <c r="I74" s="115"/>
      <c r="J74" s="116">
        <f>'Valbara Tjänster'!BN29</f>
        <v>0</v>
      </c>
    </row>
    <row r="75" spans="3:10" s="90" customFormat="1" ht="45" hidden="1" outlineLevel="1" x14ac:dyDescent="0.25">
      <c r="C75" s="107" t="str">
        <f>'Valbara Tjänster'!BR1</f>
        <v xml:space="preserve">1177 inkorg </v>
      </c>
      <c r="D75" s="114">
        <f>'Valbara Tjänster'!BR10</f>
        <v>23140</v>
      </c>
      <c r="E75" s="115"/>
      <c r="F75" s="94" t="str">
        <f>'Valbara Tjänster'!BR27</f>
        <v xml:space="preserve">Volymsbaserad. Faktureras av förvaltning kvartalsvis efterskott </v>
      </c>
      <c r="G75" s="115"/>
      <c r="H75" s="94">
        <f>'Valbara Tjänster'!BR28</f>
        <v>0</v>
      </c>
      <c r="I75" s="115"/>
      <c r="J75" s="220">
        <f>'Valbara Tjänster'!BR29</f>
        <v>0</v>
      </c>
    </row>
    <row r="76" spans="3:10" s="90" customFormat="1" hidden="1" outlineLevel="1" x14ac:dyDescent="0.25">
      <c r="C76" s="107" t="str">
        <f>'Valbara Tjänster'!BV1</f>
        <v>Svevac 
Utgår 2024</v>
      </c>
      <c r="D76" s="114">
        <f>'Valbara Tjänster'!BV10</f>
        <v>0</v>
      </c>
      <c r="E76" s="115"/>
      <c r="F76" s="94" t="str">
        <f>'Valbara Tjänster'!BV27</f>
        <v>Prel. Engång förskott 2023</v>
      </c>
      <c r="G76" s="115"/>
      <c r="H76" s="94" t="str">
        <f>'Valbara Tjänster'!BV28</f>
        <v>Dec,Mars</v>
      </c>
      <c r="I76" s="115"/>
      <c r="J76" s="220" t="str">
        <f>'Valbara Tjänster'!BV29</f>
        <v>Avslutas halvår 2023</v>
      </c>
    </row>
    <row r="77" spans="3:10" s="90" customFormat="1" ht="30" hidden="1" outlineLevel="1" x14ac:dyDescent="0.25">
      <c r="C77" s="107" t="str">
        <f>'Valbara Tjänster'!BZ1</f>
        <v>Digitalt möte</v>
      </c>
      <c r="D77" s="114">
        <f>'Valbara Tjänster'!BZ10</f>
        <v>209040</v>
      </c>
      <c r="E77" s="115"/>
      <c r="F77" s="94" t="str">
        <f>'Valbara Tjänster'!BZ27</f>
        <v>Volymbaserad. Faktureras av förvaltning</v>
      </c>
      <c r="G77" s="115"/>
      <c r="H77" s="94">
        <f>'Valbara Tjänster'!BZ28</f>
        <v>0</v>
      </c>
      <c r="I77" s="115"/>
      <c r="J77" s="220" t="str">
        <f>'Valbara Tjänster'!BZ29</f>
        <v>Prognos</v>
      </c>
    </row>
    <row r="78" spans="3:10" s="90" customFormat="1" hidden="1" outlineLevel="1" x14ac:dyDescent="0.25">
      <c r="C78" s="107" t="str">
        <f>'Valbara Tjänster'!CD1</f>
        <v>Video och distans Infrastruktur</v>
      </c>
      <c r="D78" s="114">
        <f>'Valbara Tjänster'!CD10</f>
        <v>72557.646464503196</v>
      </c>
      <c r="E78" s="115"/>
      <c r="F78" s="94" t="str">
        <f>'Valbara Tjänster'!CD27</f>
        <v>Kvartal förskott</v>
      </c>
      <c r="G78" s="115"/>
      <c r="H78" s="94" t="str">
        <f>'Valbara Tjänster'!CD28</f>
        <v>Dec,Mar,Jun,Sep</v>
      </c>
      <c r="I78" s="115"/>
      <c r="J78" s="220">
        <f>'Valbara Tjänster'!CD29</f>
        <v>0</v>
      </c>
    </row>
    <row r="79" spans="3:10" s="90" customFormat="1" hidden="1" outlineLevel="1" x14ac:dyDescent="0.25">
      <c r="C79" s="107" t="str">
        <f>'Valbara Tjänster'!CH1</f>
        <v>Video &amp; distans Flerpartsmöte</v>
      </c>
      <c r="D79" s="114">
        <f>'Valbara Tjänster'!CH10</f>
        <v>135855.75159155999</v>
      </c>
      <c r="E79" s="115"/>
      <c r="F79" s="94" t="str">
        <f>'Valbara Tjänster'!CH27</f>
        <v>Kvartal förskott</v>
      </c>
      <c r="G79" s="115"/>
      <c r="H79" s="94" t="str">
        <f>'Valbara Tjänster'!CH28</f>
        <v>Dec,Mar,Jun,Sep</v>
      </c>
      <c r="I79" s="115"/>
      <c r="J79" s="220">
        <f>'Valbara Tjänster'!CH29</f>
        <v>0</v>
      </c>
    </row>
    <row r="80" spans="3:10" s="90" customFormat="1" hidden="1" outlineLevel="1" x14ac:dyDescent="0.25">
      <c r="C80" s="107" t="str">
        <f>'Valbara Tjänster'!CL1</f>
        <v xml:space="preserve">1177 Egen provhantering </v>
      </c>
      <c r="D80" s="114">
        <f>'Valbara Tjänster'!CL10</f>
        <v>275771.49600000004</v>
      </c>
      <c r="E80" s="115"/>
      <c r="F80" s="94" t="str">
        <f>'Valbara Tjänster'!CL27</f>
        <v>Kvartal förskott</v>
      </c>
      <c r="G80" s="115"/>
      <c r="H80" s="94" t="str">
        <f>'Valbara Tjänster'!CL28</f>
        <v>Dec,Mar,Jun,Sep</v>
      </c>
      <c r="I80" s="115"/>
      <c r="J80" s="220">
        <f>'Valbara Tjänster'!CL29</f>
        <v>0</v>
      </c>
    </row>
    <row r="81" spans="3:10" s="90" customFormat="1" ht="30" hidden="1" outlineLevel="1" x14ac:dyDescent="0.25">
      <c r="C81" s="107" t="str">
        <f>'Valbara Tjänster'!CP1</f>
        <v>1177 Symtom- bedömning och hänvisning</v>
      </c>
      <c r="D81" s="114">
        <f>'Valbara Tjänster'!CP10</f>
        <v>1527349.824</v>
      </c>
      <c r="E81" s="115"/>
      <c r="F81" s="94" t="str">
        <f>'Valbara Tjänster'!CP27</f>
        <v>Kvartal förskott</v>
      </c>
      <c r="G81" s="115"/>
      <c r="H81" s="94" t="str">
        <f>'Valbara Tjänster'!CP28</f>
        <v>Dec,Mar,Jun,Sep</v>
      </c>
      <c r="I81" s="115"/>
      <c r="J81" s="220" t="str">
        <f>'Valbara Tjänster'!CP29</f>
        <v>Mars 2023 separat sedan kvartalsvis förskott</v>
      </c>
    </row>
    <row r="82" spans="3:10" s="90" customFormat="1" hidden="1" outlineLevel="1" x14ac:dyDescent="0.25">
      <c r="C82" s="107" t="str">
        <f>'Valbara Tjänster'!CT1</f>
        <v>Underskrifts-tjänst (NY 2023)</v>
      </c>
      <c r="D82" s="114">
        <f>'Valbara Tjänster'!CT10</f>
        <v>153489.04773602402</v>
      </c>
      <c r="E82" s="115"/>
      <c r="F82" s="94" t="str">
        <f>'Valbara Tjänster'!CT27</f>
        <v>Kvartal förskott</v>
      </c>
      <c r="G82" s="115"/>
      <c r="H82" s="94" t="str">
        <f>'Valbara Tjänster'!CT28</f>
        <v>Dec,Mar,Jun,Sep</v>
      </c>
      <c r="I82" s="115"/>
      <c r="J82" s="220">
        <f>'Valbara Tjänster'!CT29</f>
        <v>0</v>
      </c>
    </row>
    <row r="83" spans="3:10" s="90" customFormat="1" ht="30" hidden="1" outlineLevel="1" x14ac:dyDescent="0.25">
      <c r="C83" s="107" t="str">
        <f>'Valbara Tjänster'!CX1</f>
        <v>Terminologi-tjänst (ny i förvaltning 2024)</v>
      </c>
      <c r="D83" s="114">
        <f>'Valbara Tjänster'!CX10</f>
        <v>171669.52007452765</v>
      </c>
      <c r="E83" s="115"/>
      <c r="F83" s="94" t="str">
        <f>'Valbara Tjänster'!CX27</f>
        <v>Övergår från utveckling 2024</v>
      </c>
      <c r="G83" s="115"/>
      <c r="H83" s="94" t="str">
        <f>'Valbara Tjänster'!CX28</f>
        <v>Dec,Mar,Jun,Sep</v>
      </c>
      <c r="I83" s="115"/>
      <c r="J83" s="220" t="str">
        <f>'Valbara Tjänster'!CX29</f>
        <v>Faktureras 2023 mot utveckling</v>
      </c>
    </row>
    <row r="84" spans="3:10" s="90" customFormat="1" hidden="1" outlineLevel="1" x14ac:dyDescent="0.25">
      <c r="C84" s="107" t="str">
        <f>'Valbara Tjänster'!DB1</f>
        <v>Statistiktjänst export</v>
      </c>
      <c r="D84" s="114">
        <f>'Valbara Tjänster'!DB10</f>
        <v>99550.561422312006</v>
      </c>
      <c r="E84" s="115"/>
      <c r="F84" s="94" t="str">
        <f>'Valbara Tjänster'!DB27</f>
        <v>Kvartal förskott</v>
      </c>
      <c r="G84" s="115"/>
      <c r="H84" s="94" t="str">
        <f>'Valbara Tjänster'!DB28</f>
        <v>Dec,Mar,Jun,Sep</v>
      </c>
      <c r="I84" s="115"/>
      <c r="J84" s="220">
        <f>'Valbara Tjänster'!DB29</f>
        <v>0</v>
      </c>
    </row>
    <row r="85" spans="3:10" s="90" customFormat="1" hidden="1" outlineLevel="1" x14ac:dyDescent="0.25">
      <c r="C85" s="107" t="str">
        <f>'Valbara Tjänster'!DF1</f>
        <v>Beställning läkemedelsnära produkter</v>
      </c>
      <c r="D85" s="114">
        <f>'Valbara Tjänster'!DF10</f>
        <v>0</v>
      </c>
      <c r="E85" s="115"/>
      <c r="F85" s="94" t="str">
        <f>'Valbara Tjänster'!DF27</f>
        <v>Pris ej fastställt</v>
      </c>
      <c r="G85" s="115"/>
      <c r="H85" s="94">
        <f>'Valbara Tjänster'!DF28</f>
        <v>0</v>
      </c>
      <c r="I85" s="115"/>
      <c r="J85" s="220">
        <f>'Valbara Tjänster'!DF29</f>
        <v>0</v>
      </c>
    </row>
    <row r="86" spans="3:10" s="90" customFormat="1" ht="30" hidden="1" outlineLevel="1" x14ac:dyDescent="0.25">
      <c r="C86" s="107" t="str">
        <f>'Valbara Tjänster'!DJ1</f>
        <v>Net-Id</v>
      </c>
      <c r="D86" s="114">
        <f>'Valbara Tjänster'!DJ10</f>
        <v>0</v>
      </c>
      <c r="E86" s="115"/>
      <c r="F86" s="94" t="str">
        <f>'Valbara Tjänster'!DJ27</f>
        <v>Väntar på avsiktsförklaring</v>
      </c>
      <c r="G86" s="115"/>
      <c r="H86" s="94">
        <f>'Valbara Tjänster'!DJ28</f>
        <v>0</v>
      </c>
      <c r="I86" s="115"/>
      <c r="J86" s="220">
        <f>'Valbara Tjänster'!DJ29</f>
        <v>0</v>
      </c>
    </row>
    <row r="87" spans="3:10" s="90" customFormat="1" hidden="1" outlineLevel="1" x14ac:dyDescent="0.25">
      <c r="C87" s="107">
        <f>'Valbara Tjänster'!DN1</f>
        <v>0</v>
      </c>
      <c r="D87" s="114">
        <f>'Valbara Tjänster'!DN10</f>
        <v>0</v>
      </c>
      <c r="E87" s="115"/>
      <c r="F87" s="94">
        <f>'Valbara Tjänster'!DN27</f>
        <v>0</v>
      </c>
      <c r="G87" s="115"/>
      <c r="H87" s="94">
        <f>'Valbara Tjänster'!DN28</f>
        <v>0</v>
      </c>
      <c r="I87" s="115"/>
      <c r="J87" s="220">
        <f>'Valbara Tjänster'!DN29</f>
        <v>0</v>
      </c>
    </row>
    <row r="88" spans="3:10" s="90" customFormat="1" hidden="1" outlineLevel="1" x14ac:dyDescent="0.25">
      <c r="C88" s="107">
        <f>'Valbara Tjänster'!DR1</f>
        <v>0</v>
      </c>
      <c r="D88" s="114">
        <f>'Valbara Tjänster'!DR10</f>
        <v>0</v>
      </c>
      <c r="E88" s="115"/>
      <c r="F88" s="94">
        <f>'Valbara Tjänster'!DR27</f>
        <v>0</v>
      </c>
      <c r="G88" s="115"/>
      <c r="H88" s="94">
        <f>'Valbara Tjänster'!DR28</f>
        <v>0</v>
      </c>
      <c r="I88" s="115"/>
      <c r="J88" s="220">
        <f>'Valbara Tjänster'!DR29</f>
        <v>0</v>
      </c>
    </row>
    <row r="89" spans="3:10" s="90" customFormat="1" hidden="1" outlineLevel="1" x14ac:dyDescent="0.25">
      <c r="C89" s="107">
        <f>'Valbara Tjänster'!DV1</f>
        <v>0</v>
      </c>
      <c r="D89" s="114">
        <f>'Valbara Tjänster'!DV10</f>
        <v>0</v>
      </c>
      <c r="E89" s="115"/>
      <c r="F89" s="94">
        <f>'Valbara Tjänster'!DV27</f>
        <v>0</v>
      </c>
      <c r="G89" s="115"/>
      <c r="H89" s="94">
        <f>'Valbara Tjänster'!DV28</f>
        <v>0</v>
      </c>
      <c r="I89" s="115"/>
      <c r="J89" s="220">
        <f>'Valbara Tjänster'!DV29</f>
        <v>0</v>
      </c>
    </row>
    <row r="90" spans="3:10" s="90" customFormat="1" ht="15.75" hidden="1" customHeight="1" outlineLevel="1" x14ac:dyDescent="0.25">
      <c r="C90" s="107">
        <f>'Valbara Tjänster'!DZ1</f>
        <v>0</v>
      </c>
      <c r="D90" s="114">
        <f>'Valbara Tjänster'!DZ10</f>
        <v>0</v>
      </c>
      <c r="E90" s="115"/>
      <c r="F90" s="94">
        <f>'Valbara Tjänster'!DZ27</f>
        <v>0</v>
      </c>
      <c r="G90" s="115"/>
      <c r="H90" s="94">
        <f>'Valbara Tjänster'!DZ28</f>
        <v>0</v>
      </c>
      <c r="I90" s="115"/>
      <c r="J90" s="220">
        <f>'Valbara Tjänster'!DZ29</f>
        <v>0</v>
      </c>
    </row>
    <row r="91" spans="3:10" s="90" customFormat="1" ht="15.75" hidden="1" customHeight="1" outlineLevel="1" x14ac:dyDescent="0.25">
      <c r="C91" s="107">
        <f>'Valbara Tjänster'!ED1</f>
        <v>0</v>
      </c>
      <c r="D91" s="114">
        <f>'Valbara Tjänster'!ED10</f>
        <v>0</v>
      </c>
      <c r="E91" s="115"/>
      <c r="F91" s="94">
        <f>'Valbara Tjänster'!ED27</f>
        <v>0</v>
      </c>
      <c r="G91" s="115"/>
      <c r="H91" s="94">
        <f>'Valbara Tjänster'!ED28</f>
        <v>0</v>
      </c>
      <c r="I91" s="115"/>
      <c r="J91" s="220">
        <f>'Valbara Tjänster'!ED29</f>
        <v>0</v>
      </c>
    </row>
    <row r="92" spans="3:10" s="90" customFormat="1" ht="15.75" hidden="1" customHeight="1" outlineLevel="1" x14ac:dyDescent="0.25">
      <c r="C92" s="107">
        <f>'Valbara Tjänster'!EH1</f>
        <v>0</v>
      </c>
      <c r="D92" s="114">
        <f>'Valbara Tjänster'!EH10</f>
        <v>0</v>
      </c>
      <c r="E92" s="115"/>
      <c r="F92" s="94">
        <f>'Valbara Tjänster'!EH27</f>
        <v>0</v>
      </c>
      <c r="G92" s="115"/>
      <c r="H92" s="94">
        <f>'Valbara Tjänster'!EH28</f>
        <v>0</v>
      </c>
      <c r="I92" s="115"/>
      <c r="J92" s="220">
        <f>'Valbara Tjänster'!EH29</f>
        <v>0</v>
      </c>
    </row>
    <row r="93" spans="3:10" s="90" customFormat="1" ht="15.75" hidden="1" customHeight="1" outlineLevel="1" x14ac:dyDescent="0.25">
      <c r="C93" s="107">
        <f>'Valbara Tjänster'!EL1</f>
        <v>0</v>
      </c>
      <c r="D93" s="114">
        <f>'Valbara Tjänster'!EL10</f>
        <v>0</v>
      </c>
      <c r="E93" s="115"/>
      <c r="F93" s="94">
        <f>'Valbara Tjänster'!EL27</f>
        <v>0</v>
      </c>
      <c r="G93" s="115"/>
      <c r="H93" s="94">
        <f>'Valbara Tjänster'!EL28</f>
        <v>0</v>
      </c>
      <c r="I93" s="115"/>
      <c r="J93" s="220">
        <f>'Valbara Tjänster'!EL29</f>
        <v>0</v>
      </c>
    </row>
    <row r="94" spans="3:10" s="90" customFormat="1" ht="15.75" hidden="1" customHeight="1" outlineLevel="1" x14ac:dyDescent="0.25">
      <c r="C94" s="107">
        <f>'Valbara Tjänster'!EP1</f>
        <v>0</v>
      </c>
      <c r="D94" s="114">
        <f>'Valbara Tjänster'!EP10</f>
        <v>0</v>
      </c>
      <c r="E94" s="115"/>
      <c r="F94" s="94">
        <f>'Valbara Tjänster'!EP27</f>
        <v>0</v>
      </c>
      <c r="G94" s="115"/>
      <c r="H94" s="94">
        <f>'Valbara Tjänster'!EP28</f>
        <v>0</v>
      </c>
      <c r="I94" s="115"/>
      <c r="J94" s="220">
        <f>'Valbara Tjänster'!EP29</f>
        <v>0</v>
      </c>
    </row>
    <row r="95" spans="3:10" s="90" customFormat="1" ht="15.75" hidden="1" customHeight="1" outlineLevel="1" x14ac:dyDescent="0.25">
      <c r="C95" s="107">
        <f>'Valbara Tjänster'!ET1</f>
        <v>0</v>
      </c>
      <c r="D95" s="114">
        <f>'Valbara Tjänster'!ET10</f>
        <v>0</v>
      </c>
      <c r="E95" s="115"/>
      <c r="F95" s="94">
        <f>'Valbara Tjänster'!ET27</f>
        <v>0</v>
      </c>
      <c r="G95" s="115"/>
      <c r="H95" s="94">
        <f>'Valbara Tjänster'!ET28</f>
        <v>0</v>
      </c>
      <c r="I95" s="115"/>
      <c r="J95" s="220">
        <f>'Valbara Tjänster'!ET29</f>
        <v>0</v>
      </c>
    </row>
    <row r="96" spans="3:10" s="90" customFormat="1" ht="15.75" hidden="1" customHeight="1" outlineLevel="1" x14ac:dyDescent="0.25">
      <c r="C96" s="107">
        <f>'Valbara Tjänster'!EX1</f>
        <v>0</v>
      </c>
      <c r="D96" s="114">
        <f>'Valbara Tjänster'!EX10</f>
        <v>0</v>
      </c>
      <c r="E96" s="115"/>
      <c r="F96" s="94">
        <f>'Valbara Tjänster'!EX27</f>
        <v>0</v>
      </c>
      <c r="G96" s="115"/>
      <c r="H96" s="94">
        <f>'Valbara Tjänster'!EX28</f>
        <v>0</v>
      </c>
      <c r="I96" s="115"/>
      <c r="J96" s="220">
        <f>'Valbara Tjänster'!EX29</f>
        <v>0</v>
      </c>
    </row>
    <row r="97" spans="3:10" s="90" customFormat="1" ht="15.75" hidden="1" customHeight="1" outlineLevel="1" x14ac:dyDescent="0.25">
      <c r="C97" s="107">
        <f>'Valbara Tjänster'!FB1</f>
        <v>0</v>
      </c>
      <c r="D97" s="114">
        <f>'Valbara Tjänster'!FB10</f>
        <v>0</v>
      </c>
      <c r="E97" s="115"/>
      <c r="F97" s="94">
        <f>'Valbara Tjänster'!FB27</f>
        <v>0</v>
      </c>
      <c r="G97" s="115"/>
      <c r="H97" s="94">
        <f>'Valbara Tjänster'!FB28</f>
        <v>0</v>
      </c>
      <c r="I97" s="115"/>
      <c r="J97" s="220">
        <f>'Valbara Tjänster'!FB29</f>
        <v>0</v>
      </c>
    </row>
    <row r="98" spans="3:10" s="90" customFormat="1" ht="15.75" hidden="1" customHeight="1" outlineLevel="1" x14ac:dyDescent="0.25">
      <c r="C98" s="107">
        <f>'Valbara Tjänster'!FF1</f>
        <v>0</v>
      </c>
      <c r="D98" s="114">
        <f>'Valbara Tjänster'!FF10</f>
        <v>0</v>
      </c>
      <c r="E98" s="115"/>
      <c r="F98" s="94">
        <f>'Valbara Tjänster'!FF27</f>
        <v>0</v>
      </c>
      <c r="G98" s="115"/>
      <c r="H98" s="94">
        <f>'Valbara Tjänster'!FF28</f>
        <v>0</v>
      </c>
      <c r="I98" s="115"/>
      <c r="J98" s="220">
        <f>'Valbara Tjänster'!FF29</f>
        <v>0</v>
      </c>
    </row>
    <row r="99" spans="3:10" s="90" customFormat="1" ht="15.75" hidden="1" customHeight="1" outlineLevel="1" x14ac:dyDescent="0.25">
      <c r="C99" s="107">
        <f>'Valbara Tjänster'!FJ1</f>
        <v>0</v>
      </c>
      <c r="D99" s="114">
        <f>'Valbara Tjänster'!FJ10</f>
        <v>0</v>
      </c>
      <c r="E99" s="115"/>
      <c r="F99" s="94">
        <f>'Valbara Tjänster'!FJ27</f>
        <v>0</v>
      </c>
      <c r="G99" s="115"/>
      <c r="H99" s="94">
        <f>'Valbara Tjänster'!FJ28</f>
        <v>0</v>
      </c>
      <c r="I99" s="115"/>
      <c r="J99" s="220">
        <f>'Valbara Tjänster'!FJ29</f>
        <v>0</v>
      </c>
    </row>
    <row r="100" spans="3:10" s="90" customFormat="1" ht="15.75" hidden="1" customHeight="1" outlineLevel="1" x14ac:dyDescent="0.25">
      <c r="C100" s="107">
        <f>'Valbara Tjänster'!FN1</f>
        <v>0</v>
      </c>
      <c r="D100" s="114">
        <f>'Valbara Tjänster'!FN10</f>
        <v>0</v>
      </c>
      <c r="E100" s="115"/>
      <c r="F100" s="94">
        <f>'Valbara Tjänster'!FN27</f>
        <v>0</v>
      </c>
      <c r="G100" s="115"/>
      <c r="H100" s="94">
        <f>'Valbara Tjänster'!FN28</f>
        <v>0</v>
      </c>
      <c r="I100" s="115"/>
      <c r="J100" s="220">
        <f>'Valbara Tjänster'!FN29</f>
        <v>0</v>
      </c>
    </row>
    <row r="101" spans="3:10" s="90" customFormat="1" ht="15.75" hidden="1" customHeight="1" outlineLevel="1" x14ac:dyDescent="0.25">
      <c r="C101" s="107">
        <f>'Valbara Tjänster'!FR1</f>
        <v>0</v>
      </c>
      <c r="D101" s="114">
        <f>'Valbara Tjänster'!FR10</f>
        <v>0</v>
      </c>
      <c r="E101" s="115"/>
      <c r="F101" s="94">
        <f>'Valbara Tjänster'!FR27</f>
        <v>0</v>
      </c>
      <c r="G101" s="115"/>
      <c r="H101" s="94">
        <f>'Valbara Tjänster'!FR28</f>
        <v>0</v>
      </c>
      <c r="I101" s="115"/>
      <c r="J101" s="220">
        <f>'Valbara Tjänster'!FR29</f>
        <v>0</v>
      </c>
    </row>
    <row r="102" spans="3:10" s="90" customFormat="1" ht="15.75" hidden="1" customHeight="1" outlineLevel="1" x14ac:dyDescent="0.25">
      <c r="C102" s="107">
        <f>'Valbara Tjänster'!FV1</f>
        <v>0</v>
      </c>
      <c r="D102" s="114">
        <f>'Valbara Tjänster'!FV10</f>
        <v>0</v>
      </c>
      <c r="E102" s="115"/>
      <c r="F102" s="94">
        <f>'Valbara Tjänster'!FV27</f>
        <v>0</v>
      </c>
      <c r="G102" s="115"/>
      <c r="H102" s="94">
        <f>'Valbara Tjänster'!FV28</f>
        <v>0</v>
      </c>
      <c r="I102" s="115"/>
      <c r="J102" s="220">
        <f>'Valbara Tjänster'!FV29</f>
        <v>0</v>
      </c>
    </row>
    <row r="103" spans="3:10" s="90" customFormat="1" ht="15.75" hidden="1" customHeight="1" outlineLevel="1" x14ac:dyDescent="0.25">
      <c r="C103" s="107">
        <f>'Valbara Tjänster'!FZ1</f>
        <v>0</v>
      </c>
      <c r="D103" s="114">
        <f>'Valbara Tjänster'!FZ10</f>
        <v>0</v>
      </c>
      <c r="E103" s="115"/>
      <c r="F103" s="94">
        <f>'Valbara Tjänster'!FZ27</f>
        <v>0</v>
      </c>
      <c r="G103" s="115"/>
      <c r="H103" s="94">
        <f>'Valbara Tjänster'!FZ28</f>
        <v>0</v>
      </c>
      <c r="I103" s="115"/>
      <c r="J103" s="220">
        <f>'Valbara Tjänster'!FZ29</f>
        <v>0</v>
      </c>
    </row>
    <row r="104" spans="3:10" s="90" customFormat="1" ht="15.75" hidden="1" customHeight="1" outlineLevel="1" x14ac:dyDescent="0.25">
      <c r="C104" s="107">
        <f>'Valbara Tjänster'!GD1</f>
        <v>0</v>
      </c>
      <c r="D104" s="114">
        <f>'Valbara Tjänster'!GD10</f>
        <v>0</v>
      </c>
      <c r="E104" s="115"/>
      <c r="F104" s="94">
        <f>'Valbara Tjänster'!GD27</f>
        <v>0</v>
      </c>
      <c r="G104" s="115"/>
      <c r="H104" s="94">
        <f>'Valbara Tjänster'!GD28</f>
        <v>0</v>
      </c>
      <c r="I104" s="115"/>
      <c r="J104" s="220">
        <f>'Valbara Tjänster'!GD29</f>
        <v>0</v>
      </c>
    </row>
    <row r="105" spans="3:10" s="90" customFormat="1" ht="15.75" hidden="1" customHeight="1" outlineLevel="1" x14ac:dyDescent="0.25">
      <c r="C105" s="107">
        <f>'Valbara Tjänster'!GH1</f>
        <v>0</v>
      </c>
      <c r="D105" s="114">
        <f>'Valbara Tjänster'!GH10</f>
        <v>0</v>
      </c>
      <c r="E105" s="115"/>
      <c r="F105" s="94">
        <f>'Valbara Tjänster'!GH27</f>
        <v>0</v>
      </c>
      <c r="G105" s="115"/>
      <c r="H105" s="94">
        <f>'Valbara Tjänster'!GH28</f>
        <v>0</v>
      </c>
      <c r="I105" s="115"/>
      <c r="J105" s="220">
        <f>'Valbara Tjänster'!GH29</f>
        <v>0</v>
      </c>
    </row>
    <row r="106" spans="3:10" s="90" customFormat="1" ht="15.75" hidden="1" customHeight="1" outlineLevel="1" x14ac:dyDescent="0.25">
      <c r="C106" s="107">
        <f>'Valbara Tjänster'!GL1</f>
        <v>0</v>
      </c>
      <c r="D106" s="114">
        <f>'Valbara Tjänster'!GL10</f>
        <v>0</v>
      </c>
      <c r="E106" s="115"/>
      <c r="F106" s="94">
        <f>'Valbara Tjänster'!GL27</f>
        <v>0</v>
      </c>
      <c r="G106" s="115"/>
      <c r="H106" s="94">
        <f>'Valbara Tjänster'!GL28</f>
        <v>0</v>
      </c>
      <c r="I106" s="115"/>
      <c r="J106" s="220">
        <f>'Valbara Tjänster'!GL29</f>
        <v>0</v>
      </c>
    </row>
    <row r="107" spans="3:10" s="90" customFormat="1" ht="15.75" hidden="1" customHeight="1" outlineLevel="1" thickBot="1" x14ac:dyDescent="0.3">
      <c r="C107" s="117">
        <f>'Valbara Tjänster'!GP1</f>
        <v>0</v>
      </c>
      <c r="D107" s="118">
        <f>'Valbara Tjänster'!GP10</f>
        <v>0</v>
      </c>
      <c r="E107" s="119"/>
      <c r="F107" s="95">
        <f>'Valbara Tjänster'!GP27</f>
        <v>0</v>
      </c>
      <c r="G107" s="119"/>
      <c r="H107" s="95">
        <f>'Valbara Tjänster'!GP28</f>
        <v>0</v>
      </c>
      <c r="I107" s="119"/>
      <c r="J107" s="221">
        <f>'Valbara Tjänster'!GP29</f>
        <v>0</v>
      </c>
    </row>
    <row r="108" spans="3:10" hidden="1" outlineLevel="1" x14ac:dyDescent="0.25">
      <c r="C108" s="115"/>
      <c r="D108" s="114"/>
      <c r="E108" s="115"/>
      <c r="F108" s="115"/>
      <c r="G108" s="115"/>
      <c r="H108" s="115"/>
      <c r="I108" s="115"/>
      <c r="J108" s="115"/>
    </row>
    <row r="109" spans="3:10" ht="15.75" collapsed="1" thickBot="1" x14ac:dyDescent="0.3">
      <c r="C109" s="115"/>
      <c r="D109" s="115"/>
      <c r="E109" s="115"/>
      <c r="F109" s="115"/>
      <c r="G109" s="115"/>
      <c r="H109" s="115"/>
      <c r="I109" s="115"/>
      <c r="J109" s="115"/>
    </row>
    <row r="110" spans="3:10" ht="21" x14ac:dyDescent="0.25">
      <c r="C110" s="108" t="s">
        <v>58</v>
      </c>
      <c r="D110" s="109">
        <f>SUM(D111:D131)</f>
        <v>880090.73818471201</v>
      </c>
      <c r="E110" s="110"/>
      <c r="F110" s="93" t="s">
        <v>39</v>
      </c>
      <c r="G110" s="111"/>
      <c r="H110" s="124"/>
      <c r="I110" s="110"/>
      <c r="J110" s="122"/>
    </row>
    <row r="111" spans="3:10" ht="14.25" hidden="1" customHeight="1" outlineLevel="1" x14ac:dyDescent="0.25">
      <c r="C111" s="107" t="str">
        <f>'Gemensamma i utveckling'!C1</f>
        <v>Utvecklingsram 2023</v>
      </c>
      <c r="D111" s="114">
        <f>'Gemensamma i utveckling'!C13</f>
        <v>880090.73818471201</v>
      </c>
      <c r="E111" s="115"/>
      <c r="F111" s="94" t="str">
        <f>'Gemensamma i utveckling'!C30</f>
        <v xml:space="preserve">Faktureras i januari för helår 2022 </v>
      </c>
      <c r="G111" s="115"/>
      <c r="H111" s="115" t="str">
        <f>'Gemensamma i utveckling'!C31</f>
        <v>Engång</v>
      </c>
      <c r="I111" s="115"/>
      <c r="J111" s="116" t="str">
        <f>'Gemensamma i utveckling'!C32</f>
        <v>Januari</v>
      </c>
    </row>
    <row r="112" spans="3:10" ht="14.25" hidden="1" customHeight="1" outlineLevel="1" x14ac:dyDescent="0.25">
      <c r="C112" s="107" t="str">
        <f>'Gemensamma i utveckling'!D1</f>
        <v>Utveckling/förvaltning 1177 tidboking</v>
      </c>
      <c r="D112" s="114">
        <f>'Gemensamma i utveckling'!D13</f>
        <v>0</v>
      </c>
      <c r="E112" s="115"/>
      <c r="F112" s="94" t="str">
        <f>'Gemensamma i utveckling'!D30</f>
        <v xml:space="preserve"> -</v>
      </c>
      <c r="G112" s="115"/>
      <c r="H112" s="115" t="str">
        <f>'Gemensamma i utveckling'!D31</f>
        <v xml:space="preserve"> -</v>
      </c>
      <c r="I112" s="115"/>
      <c r="J112" s="116" t="str">
        <f>'Gemensamma i utveckling'!D32</f>
        <v xml:space="preserve"> -</v>
      </c>
    </row>
    <row r="113" spans="3:10" ht="14.25" hidden="1" customHeight="1" outlineLevel="1" x14ac:dyDescent="0.25">
      <c r="C113" s="107" t="str">
        <f>'Gemensamma i utveckling'!E1</f>
        <v>Fortsatt utveckling SITHS</v>
      </c>
      <c r="D113" s="114">
        <f>'Gemensamma i utveckling'!E13</f>
        <v>0</v>
      </c>
      <c r="E113" s="115"/>
      <c r="F113" s="106" t="str">
        <f>'Gemensamma i utveckling'!E30</f>
        <v>Ingen fakt 2023</v>
      </c>
      <c r="G113" s="115"/>
      <c r="H113" s="125" t="str">
        <f>'Gemensamma i utveckling'!E31</f>
        <v xml:space="preserve"> -</v>
      </c>
      <c r="I113" s="115"/>
      <c r="J113" s="123" t="str">
        <f>'Gemensamma i utveckling'!E32</f>
        <v xml:space="preserve"> -</v>
      </c>
    </row>
    <row r="114" spans="3:10" ht="14.25" hidden="1" customHeight="1" outlineLevel="1" x14ac:dyDescent="0.25">
      <c r="C114" s="107" t="str">
        <f>'Gemensamma i utveckling'!F1</f>
        <v>Pascal NLL-anpassning</v>
      </c>
      <c r="D114" s="114">
        <f>'Gemensamma i utveckling'!F13</f>
        <v>0</v>
      </c>
      <c r="E114" s="115"/>
      <c r="F114" s="94" t="str">
        <f>'Gemensamma i utveckling'!F30</f>
        <v>Ingen fakt 2023</v>
      </c>
      <c r="G114" s="115"/>
      <c r="H114" s="115" t="str">
        <f>'Gemensamma i utveckling'!F31</f>
        <v xml:space="preserve"> -</v>
      </c>
      <c r="I114" s="115"/>
      <c r="J114" s="116" t="str">
        <f>'Gemensamma i utveckling'!F32</f>
        <v xml:space="preserve"> -</v>
      </c>
    </row>
    <row r="115" spans="3:10" ht="14.25" hidden="1" customHeight="1" outlineLevel="1" x14ac:dyDescent="0.25">
      <c r="C115" s="107" t="str">
        <f>'Gemensamma i utveckling'!G1</f>
        <v>Utbyte av Säkerhetstj.</v>
      </c>
      <c r="D115" s="114">
        <f>'Gemensamma i utveckling'!G13</f>
        <v>0</v>
      </c>
      <c r="E115" s="115"/>
      <c r="F115" s="94" t="str">
        <f>'Gemensamma i utveckling'!G30</f>
        <v>Ingen fakt 2023</v>
      </c>
      <c r="G115" s="115"/>
      <c r="H115" s="115" t="str">
        <f>'Gemensamma i utveckling'!G31</f>
        <v xml:space="preserve"> -</v>
      </c>
      <c r="I115" s="115"/>
      <c r="J115" s="116" t="str">
        <f>'Gemensamma i utveckling'!G32</f>
        <v xml:space="preserve"> -</v>
      </c>
    </row>
    <row r="116" spans="3:10" ht="14.25" hidden="1" customHeight="1" outlineLevel="1" x14ac:dyDescent="0.25">
      <c r="C116" s="107" t="str">
        <f>'Gemensamma i utveckling'!H1</f>
        <v>Ny katalogtjänst HSA</v>
      </c>
      <c r="D116" s="114">
        <f>'Gemensamma i utveckling'!H13</f>
        <v>0</v>
      </c>
      <c r="E116" s="115"/>
      <c r="F116" s="94" t="str">
        <f>'Gemensamma i utveckling'!H30</f>
        <v>Ingen fakt 2023</v>
      </c>
      <c r="G116" s="115"/>
      <c r="H116" s="115" t="str">
        <f>'Gemensamma i utveckling'!H31</f>
        <v xml:space="preserve"> -</v>
      </c>
      <c r="I116" s="115"/>
      <c r="J116" s="116" t="str">
        <f>'Gemensamma i utveckling'!H32</f>
        <v xml:space="preserve"> -</v>
      </c>
    </row>
    <row r="117" spans="3:10" s="90" customFormat="1" ht="14.25" hidden="1" customHeight="1" outlineLevel="1" x14ac:dyDescent="0.25">
      <c r="C117" s="107" t="str">
        <f>'Gemensamma i utveckling'!I1</f>
        <v>Journalen &amp; NPÖ plattformsutv.</v>
      </c>
      <c r="D117" s="114">
        <f>'Gemensamma i utveckling'!I13</f>
        <v>0</v>
      </c>
      <c r="E117" s="115"/>
      <c r="F117" s="94" t="str">
        <f>'Gemensamma i utveckling'!I30</f>
        <v>Ingen fakt 2023</v>
      </c>
      <c r="G117" s="115"/>
      <c r="H117" s="90" t="str">
        <f>'Gemensamma i utveckling'!I31</f>
        <v xml:space="preserve"> -</v>
      </c>
      <c r="I117" s="115"/>
      <c r="J117" s="116" t="str">
        <f>'Gemensamma i utveckling'!I32</f>
        <v xml:space="preserve"> -</v>
      </c>
    </row>
    <row r="118" spans="3:10" s="90" customFormat="1" ht="14.25" hidden="1" customHeight="1" outlineLevel="1" x14ac:dyDescent="0.25">
      <c r="C118" s="107" t="str">
        <f>'Gemensamma i utveckling'!J1</f>
        <v xml:space="preserve">Hitta och jämför hjälpmedel på 1177 </v>
      </c>
      <c r="D118" s="114">
        <f>'Gemensamma i utveckling'!J13</f>
        <v>0</v>
      </c>
      <c r="E118" s="115"/>
      <c r="F118" s="94" t="str">
        <f>'Gemensamma i utveckling'!J30</f>
        <v>Ingen avs.förkl. Sannolikt finansiering utv.ram</v>
      </c>
      <c r="G118" s="115"/>
      <c r="H118" s="115" t="str">
        <f>'Gemensamma i utveckling'!J31</f>
        <v xml:space="preserve"> -</v>
      </c>
      <c r="I118" s="115"/>
      <c r="J118" s="116" t="str">
        <f>'Gemensamma i utveckling'!J32</f>
        <v xml:space="preserve"> -</v>
      </c>
    </row>
    <row r="119" spans="3:10" s="90" customFormat="1" ht="14.25" hidden="1" customHeight="1" outlineLevel="1" x14ac:dyDescent="0.25">
      <c r="C119" s="107" t="str">
        <f>'Gemensamma i utveckling'!K1</f>
        <v>Självbetjäning Hjälpmedel Via 1177</v>
      </c>
      <c r="D119" s="114">
        <f>'Gemensamma i utveckling'!K13</f>
        <v>0</v>
      </c>
      <c r="E119" s="115"/>
      <c r="F119" s="94" t="str">
        <f>'Gemensamma i utveckling'!K30</f>
        <v>Väntar på avsiktsförklaring</v>
      </c>
      <c r="G119" s="115"/>
      <c r="H119" s="115">
        <f>'Gemensamma i utveckling'!K31</f>
        <v>0</v>
      </c>
      <c r="I119" s="115"/>
      <c r="J119" s="116" t="str">
        <f>'Gemensamma i utveckling'!K32</f>
        <v xml:space="preserve"> -</v>
      </c>
    </row>
    <row r="120" spans="3:10" s="90" customFormat="1" ht="14.25" hidden="1" customHeight="1" outlineLevel="1" x14ac:dyDescent="0.25">
      <c r="C120" s="107">
        <f>'Gemensamma i utveckling'!L1</f>
        <v>0</v>
      </c>
      <c r="D120" s="114">
        <f>'Gemensamma i utveckling'!L13</f>
        <v>0</v>
      </c>
      <c r="E120" s="115"/>
      <c r="F120" s="94">
        <f>'Gemensamma i utveckling'!L30</f>
        <v>0</v>
      </c>
      <c r="G120" s="115"/>
      <c r="H120" s="115">
        <f>'Gemensamma i utveckling'!L31</f>
        <v>0</v>
      </c>
      <c r="I120" s="115"/>
      <c r="J120" s="116">
        <f>'Gemensamma i utveckling'!L32</f>
        <v>0</v>
      </c>
    </row>
    <row r="121" spans="3:10" s="90" customFormat="1" ht="14.25" hidden="1" customHeight="1" outlineLevel="1" x14ac:dyDescent="0.25">
      <c r="C121" s="107">
        <f>'Gemensamma i utveckling'!M1</f>
        <v>0</v>
      </c>
      <c r="D121" s="114">
        <f>'Gemensamma i utveckling'!M13</f>
        <v>0</v>
      </c>
      <c r="E121" s="115"/>
      <c r="F121" s="94">
        <f>'Gemensamma i utveckling'!M30</f>
        <v>0</v>
      </c>
      <c r="G121" s="115"/>
      <c r="H121" s="115">
        <f>'Gemensamma i utveckling'!M31</f>
        <v>0</v>
      </c>
      <c r="I121" s="115"/>
      <c r="J121" s="116">
        <f>'Gemensamma i utveckling'!M32</f>
        <v>0</v>
      </c>
    </row>
    <row r="122" spans="3:10" s="90" customFormat="1" ht="14.25" hidden="1" customHeight="1" outlineLevel="1" x14ac:dyDescent="0.25">
      <c r="C122" s="107">
        <f>'Gemensamma i utveckling'!N1</f>
        <v>0</v>
      </c>
      <c r="D122" s="114">
        <f>'Gemensamma i utveckling'!N13</f>
        <v>0</v>
      </c>
      <c r="E122" s="115"/>
      <c r="F122" s="94">
        <f>'Gemensamma i utveckling'!N30</f>
        <v>0</v>
      </c>
      <c r="G122" s="115"/>
      <c r="H122" s="115">
        <f>'Gemensamma i utveckling'!N31</f>
        <v>0</v>
      </c>
      <c r="I122" s="115"/>
      <c r="J122" s="116">
        <f>'Gemensamma i utveckling'!N32</f>
        <v>0</v>
      </c>
    </row>
    <row r="123" spans="3:10" s="90" customFormat="1" ht="14.25" hidden="1" customHeight="1" outlineLevel="1" x14ac:dyDescent="0.25">
      <c r="C123" s="107">
        <f>'Gemensamma i utveckling'!O1</f>
        <v>0</v>
      </c>
      <c r="D123" s="114">
        <f>'Gemensamma i utveckling'!O13</f>
        <v>0</v>
      </c>
      <c r="E123" s="115"/>
      <c r="F123" s="94">
        <f>'Gemensamma i utveckling'!O30</f>
        <v>0</v>
      </c>
      <c r="G123" s="115"/>
      <c r="H123" s="115">
        <f>'Gemensamma i utveckling'!O31</f>
        <v>0</v>
      </c>
      <c r="I123" s="115"/>
      <c r="J123" s="116">
        <f>'Gemensamma i utveckling'!O32</f>
        <v>0</v>
      </c>
    </row>
    <row r="124" spans="3:10" s="90" customFormat="1" ht="14.25" hidden="1" customHeight="1" outlineLevel="1" x14ac:dyDescent="0.25">
      <c r="C124" s="107">
        <f>'Gemensamma i utveckling'!P1</f>
        <v>0</v>
      </c>
      <c r="D124" s="114">
        <f>'Gemensamma i utveckling'!P13</f>
        <v>0</v>
      </c>
      <c r="E124" s="115"/>
      <c r="F124" s="94">
        <f>'Gemensamma i utveckling'!P30</f>
        <v>0</v>
      </c>
      <c r="G124" s="115"/>
      <c r="H124" s="115">
        <f>'Gemensamma i utveckling'!P31</f>
        <v>0</v>
      </c>
      <c r="I124" s="115"/>
      <c r="J124" s="116">
        <f>'Gemensamma i utveckling'!P32</f>
        <v>0</v>
      </c>
    </row>
    <row r="125" spans="3:10" s="90" customFormat="1" ht="14.25" hidden="1" customHeight="1" outlineLevel="1" x14ac:dyDescent="0.25">
      <c r="C125" s="107">
        <f>'Gemensamma i utveckling'!Q1</f>
        <v>0</v>
      </c>
      <c r="D125" s="114">
        <f>'Gemensamma i utveckling'!Q13</f>
        <v>0</v>
      </c>
      <c r="E125" s="115"/>
      <c r="F125" s="94">
        <f>'Gemensamma i utveckling'!Q30</f>
        <v>0</v>
      </c>
      <c r="G125" s="115"/>
      <c r="H125" s="115">
        <f>'Gemensamma i utveckling'!Q31</f>
        <v>0</v>
      </c>
      <c r="I125" s="115"/>
      <c r="J125" s="116">
        <f>'Gemensamma i utveckling'!Q32</f>
        <v>0</v>
      </c>
    </row>
    <row r="126" spans="3:10" s="90" customFormat="1" ht="14.25" hidden="1" customHeight="1" outlineLevel="1" x14ac:dyDescent="0.25">
      <c r="C126" s="107">
        <f>'Gemensamma i utveckling'!R1</f>
        <v>0</v>
      </c>
      <c r="D126" s="114">
        <f>'Gemensamma i utveckling'!R13</f>
        <v>0</v>
      </c>
      <c r="E126" s="115"/>
      <c r="F126" s="94">
        <f>'Gemensamma i utveckling'!R30</f>
        <v>0</v>
      </c>
      <c r="G126" s="115"/>
      <c r="H126" s="115">
        <f>'Gemensamma i utveckling'!R31</f>
        <v>0</v>
      </c>
      <c r="I126" s="115"/>
      <c r="J126" s="116">
        <f>'Gemensamma i utveckling'!R32</f>
        <v>0</v>
      </c>
    </row>
    <row r="127" spans="3:10" s="90" customFormat="1" ht="14.25" hidden="1" customHeight="1" outlineLevel="1" x14ac:dyDescent="0.25">
      <c r="C127" s="107">
        <f>'Gemensamma i utveckling'!S1</f>
        <v>0</v>
      </c>
      <c r="D127" s="114">
        <f>'Gemensamma i utveckling'!S13</f>
        <v>0</v>
      </c>
      <c r="E127" s="115"/>
      <c r="F127" s="94">
        <f>'Gemensamma i utveckling'!S30</f>
        <v>0</v>
      </c>
      <c r="G127" s="115"/>
      <c r="H127" s="115">
        <f>'Gemensamma i utveckling'!S31</f>
        <v>0</v>
      </c>
      <c r="I127" s="115"/>
      <c r="J127" s="116">
        <f>'Gemensamma i utveckling'!S32</f>
        <v>0</v>
      </c>
    </row>
    <row r="128" spans="3:10" s="90" customFormat="1" ht="14.25" hidden="1" customHeight="1" outlineLevel="1" x14ac:dyDescent="0.25">
      <c r="C128" s="107">
        <f>'Gemensamma i utveckling'!T1</f>
        <v>0</v>
      </c>
      <c r="D128" s="114">
        <f>'Gemensamma i utveckling'!T13</f>
        <v>0</v>
      </c>
      <c r="E128" s="115"/>
      <c r="F128" s="94">
        <f>'Gemensamma i utveckling'!T30</f>
        <v>0</v>
      </c>
      <c r="G128" s="115"/>
      <c r="H128" s="115">
        <f>'Gemensamma i utveckling'!T31</f>
        <v>0</v>
      </c>
      <c r="I128" s="115"/>
      <c r="J128" s="116">
        <f>'Gemensamma i utveckling'!T32</f>
        <v>0</v>
      </c>
    </row>
    <row r="129" spans="3:10" s="90" customFormat="1" ht="14.25" hidden="1" customHeight="1" outlineLevel="1" x14ac:dyDescent="0.25">
      <c r="C129" s="107">
        <f>'Gemensamma i utveckling'!U1</f>
        <v>0</v>
      </c>
      <c r="D129" s="114">
        <f>'Gemensamma i utveckling'!U13</f>
        <v>0</v>
      </c>
      <c r="E129" s="115"/>
      <c r="F129" s="94">
        <f>'Gemensamma i utveckling'!U30</f>
        <v>0</v>
      </c>
      <c r="G129" s="115"/>
      <c r="H129" s="115">
        <f>'Gemensamma i utveckling'!U31</f>
        <v>0</v>
      </c>
      <c r="I129" s="115"/>
      <c r="J129" s="116">
        <f>'Gemensamma i utveckling'!U32</f>
        <v>0</v>
      </c>
    </row>
    <row r="130" spans="3:10" s="90" customFormat="1" ht="14.25" hidden="1" customHeight="1" outlineLevel="1" x14ac:dyDescent="0.25">
      <c r="C130" s="107">
        <f>'Gemensamma i utveckling'!V1</f>
        <v>0</v>
      </c>
      <c r="D130" s="114">
        <f>'Gemensamma i utveckling'!V13</f>
        <v>0</v>
      </c>
      <c r="E130" s="115"/>
      <c r="F130" s="94">
        <f>'Gemensamma i utveckling'!V30</f>
        <v>0</v>
      </c>
      <c r="G130" s="115"/>
      <c r="H130" s="115">
        <f>'Gemensamma i utveckling'!V31</f>
        <v>0</v>
      </c>
      <c r="I130" s="115"/>
      <c r="J130" s="116">
        <f>'Gemensamma i utveckling'!V32</f>
        <v>0</v>
      </c>
    </row>
    <row r="131" spans="3:10" ht="14.25" hidden="1" customHeight="1" outlineLevel="1" thickBot="1" x14ac:dyDescent="0.3">
      <c r="C131" s="117">
        <f>'Gemensamma i utveckling'!W1</f>
        <v>0</v>
      </c>
      <c r="D131" s="118">
        <f>'Gemensamma i utveckling'!W13</f>
        <v>0</v>
      </c>
      <c r="E131" s="119"/>
      <c r="F131" s="95">
        <f>'Gemensamma i utveckling'!W30</f>
        <v>0</v>
      </c>
      <c r="G131" s="119"/>
      <c r="H131" s="119">
        <f>'Gemensamma i utveckling'!W31</f>
        <v>0</v>
      </c>
      <c r="I131" s="119"/>
      <c r="J131" s="120">
        <f>'Gemensamma i utveckling'!W32</f>
        <v>0</v>
      </c>
    </row>
    <row r="132" spans="3:10" hidden="1" outlineLevel="1" x14ac:dyDescent="0.25">
      <c r="C132" s="115"/>
      <c r="D132" s="114"/>
      <c r="E132" s="115"/>
      <c r="F132" s="115"/>
      <c r="G132" s="115"/>
      <c r="H132" s="115"/>
      <c r="I132" s="115"/>
      <c r="J132" s="115"/>
    </row>
    <row r="133" spans="3:10" ht="15.75" collapsed="1" thickBot="1" x14ac:dyDescent="0.3">
      <c r="C133" s="115"/>
      <c r="D133" s="115"/>
      <c r="E133" s="115"/>
      <c r="F133" s="115"/>
      <c r="G133" s="115"/>
      <c r="H133" s="115"/>
      <c r="I133" s="115"/>
      <c r="J133" s="115"/>
    </row>
    <row r="134" spans="3:10" ht="21" x14ac:dyDescent="0.25">
      <c r="C134" s="108" t="s">
        <v>59</v>
      </c>
      <c r="D134" s="109">
        <f>SUM(D135:D163)</f>
        <v>596556.98237335205</v>
      </c>
      <c r="E134" s="110"/>
      <c r="F134" s="110" t="s">
        <v>39</v>
      </c>
      <c r="G134" s="110"/>
      <c r="H134" s="110"/>
      <c r="I134" s="110"/>
      <c r="J134" s="122"/>
    </row>
    <row r="135" spans="3:10" hidden="1" outlineLevel="1" x14ac:dyDescent="0.25">
      <c r="C135" s="107" t="str">
        <f>'Valbara i utveckling'!F1</f>
        <v>Terminologitjänst NY!</v>
      </c>
      <c r="D135" s="114">
        <f>'Valbara i utveckling'!F13</f>
        <v>0</v>
      </c>
      <c r="E135" s="115"/>
      <c r="F135" s="115" t="str">
        <f>'Valbara i utveckling'!F30</f>
        <v>Kvartal förskott</v>
      </c>
      <c r="G135" s="115"/>
      <c r="H135" s="115" t="str">
        <f>'Valbara i utveckling'!F31</f>
        <v>Dec,Mar,Jun,Sep</v>
      </c>
      <c r="I135" s="115"/>
      <c r="J135" s="116">
        <f>'Valbara i utveckling'!F32</f>
        <v>0</v>
      </c>
    </row>
    <row r="136" spans="3:10" hidden="1" outlineLevel="1" x14ac:dyDescent="0.25">
      <c r="C136" s="107" t="str">
        <f>'Valbara i utveckling'!J1</f>
        <v xml:space="preserve"> Verksamhetsstöd 1177 på telefon</v>
      </c>
      <c r="D136" s="114">
        <f>'Valbara i utveckling'!J13</f>
        <v>596556.98237335205</v>
      </c>
      <c r="E136" s="115"/>
      <c r="F136" s="115" t="str">
        <f>'Valbara i utveckling'!J30</f>
        <v>Kvartal förskott</v>
      </c>
      <c r="G136" s="115"/>
      <c r="H136" s="115" t="str">
        <f>'Valbara i utveckling'!J31</f>
        <v>Dec,Mar,Jun,Sep</v>
      </c>
      <c r="I136" s="115"/>
      <c r="J136" s="126">
        <f>'Valbara i utveckling'!J32</f>
        <v>0</v>
      </c>
    </row>
    <row r="137" spans="3:10" hidden="1" outlineLevel="1" x14ac:dyDescent="0.25">
      <c r="C137" s="107" t="str">
        <f>'Valbara i utveckling'!N1</f>
        <v>ViSam</v>
      </c>
      <c r="D137" s="114">
        <f>'Valbara i utveckling'!N13</f>
        <v>0</v>
      </c>
      <c r="E137" s="115"/>
      <c r="F137" s="115" t="str">
        <f>'Valbara i utveckling'!N30</f>
        <v>Väntar avsiktsförklaring</v>
      </c>
      <c r="G137" s="115"/>
      <c r="H137" s="115">
        <f>'Valbara i utveckling'!N31</f>
        <v>0</v>
      </c>
      <c r="I137" s="115"/>
      <c r="J137" s="126">
        <f>'Valbara i utveckling'!N32</f>
        <v>0</v>
      </c>
    </row>
    <row r="138" spans="3:10" hidden="1" outlineLevel="1" x14ac:dyDescent="0.25">
      <c r="C138" s="107" t="str">
        <f>'Valbara i utveckling'!R1</f>
        <v>1177 symtombedömning och hänvisning "Listning"</v>
      </c>
      <c r="D138" s="114">
        <f>'Valbara i utveckling'!R13</f>
        <v>0</v>
      </c>
      <c r="E138" s="115"/>
      <c r="F138" s="115" t="str">
        <f>'Valbara i utveckling'!R30</f>
        <v>Faktureras ej 2023</v>
      </c>
      <c r="G138" s="115"/>
      <c r="H138" s="115">
        <f>'Valbara i utveckling'!R31</f>
        <v>0</v>
      </c>
      <c r="I138" s="115"/>
      <c r="J138" s="126" t="str">
        <f>'Valbara i utveckling'!R32</f>
        <v>Väntar Avsiktsförkl</v>
      </c>
    </row>
    <row r="139" spans="3:10" hidden="1" outlineLevel="1" x14ac:dyDescent="0.25">
      <c r="C139" s="107">
        <f>'Valbara i utveckling'!V1</f>
        <v>0</v>
      </c>
      <c r="D139" s="114">
        <f>'Valbara i utveckling'!V13</f>
        <v>0</v>
      </c>
      <c r="E139" s="115"/>
      <c r="F139" s="94">
        <f>'Valbara i utveckling'!V30</f>
        <v>0</v>
      </c>
      <c r="G139" s="115"/>
      <c r="H139" s="94">
        <f>'Valbara i utveckling'!V31</f>
        <v>0</v>
      </c>
      <c r="I139" s="115"/>
      <c r="J139" s="126">
        <f>'Valbara i utveckling'!V32</f>
        <v>0</v>
      </c>
    </row>
    <row r="140" spans="3:10" ht="30" hidden="1" outlineLevel="1" x14ac:dyDescent="0.25">
      <c r="C140" s="107">
        <f>'Valbara i utveckling'!Z1</f>
        <v>0</v>
      </c>
      <c r="D140" s="114">
        <f>'Valbara i utveckling'!Z13</f>
        <v>0</v>
      </c>
      <c r="E140" s="115"/>
      <c r="F140" s="115">
        <f>'Valbara i utveckling'!Z30</f>
        <v>0</v>
      </c>
      <c r="G140" s="115"/>
      <c r="H140" s="115">
        <f>'Valbara i utveckling'!Z31</f>
        <v>0</v>
      </c>
      <c r="I140" s="115"/>
      <c r="J140" s="126">
        <f>'Valbara i utveckling'!Z32</f>
        <v>0</v>
      </c>
    </row>
    <row r="141" spans="3:10" hidden="1" outlineLevel="1" x14ac:dyDescent="0.25">
      <c r="C141" s="107">
        <f>'Valbara i utveckling'!AD1</f>
        <v>0</v>
      </c>
      <c r="D141" s="114">
        <f>'Valbara i utveckling'!AD13</f>
        <v>0</v>
      </c>
      <c r="E141" s="115"/>
      <c r="F141" s="115">
        <f>'Valbara i utveckling'!AD30</f>
        <v>0</v>
      </c>
      <c r="G141" s="115"/>
      <c r="H141" s="115">
        <f>'Valbara i utveckling'!AD31</f>
        <v>0</v>
      </c>
      <c r="I141" s="115"/>
      <c r="J141" s="126">
        <f>'Valbara i utveckling'!AD32</f>
        <v>0</v>
      </c>
    </row>
    <row r="142" spans="3:10" hidden="1" outlineLevel="1" x14ac:dyDescent="0.25">
      <c r="C142" s="107">
        <f>'Valbara i utveckling'!AH1</f>
        <v>0</v>
      </c>
      <c r="D142" s="114">
        <f>'Valbara i utveckling'!AH13</f>
        <v>0</v>
      </c>
      <c r="E142" s="115"/>
      <c r="F142" s="115">
        <f>'Valbara i utveckling'!AH30</f>
        <v>0</v>
      </c>
      <c r="G142" s="115"/>
      <c r="H142" s="115">
        <f>'Valbara i utveckling'!AH31</f>
        <v>0</v>
      </c>
      <c r="I142" s="115"/>
      <c r="J142" s="126">
        <f>'Valbara i utveckling'!AH32</f>
        <v>0</v>
      </c>
    </row>
    <row r="143" spans="3:10" hidden="1" outlineLevel="1" x14ac:dyDescent="0.25">
      <c r="C143" s="107">
        <f>'Valbara i utveckling'!AL1</f>
        <v>0</v>
      </c>
      <c r="D143" s="114">
        <f>'Valbara i utveckling'!AL13</f>
        <v>0</v>
      </c>
      <c r="E143" s="115"/>
      <c r="F143" s="115">
        <f>'Valbara i utveckling'!AL30</f>
        <v>0</v>
      </c>
      <c r="G143" s="115"/>
      <c r="H143" s="115">
        <f>'Valbara i utveckling'!AL31</f>
        <v>0</v>
      </c>
      <c r="I143" s="115"/>
      <c r="J143" s="126">
        <f>'Valbara i utveckling'!AL32</f>
        <v>0</v>
      </c>
    </row>
    <row r="144" spans="3:10" hidden="1" outlineLevel="1" x14ac:dyDescent="0.25">
      <c r="C144" s="107">
        <f>'Valbara i utveckling'!AP1</f>
        <v>0</v>
      </c>
      <c r="D144" s="114">
        <f>'Valbara i utveckling'!AP13</f>
        <v>0</v>
      </c>
      <c r="E144" s="115"/>
      <c r="F144" s="115">
        <f>'Valbara i utveckling'!AP30</f>
        <v>0</v>
      </c>
      <c r="G144" s="115"/>
      <c r="H144" s="115">
        <f>'Valbara i utveckling'!AP31</f>
        <v>0</v>
      </c>
      <c r="I144" s="115"/>
      <c r="J144" s="126">
        <f>'Valbara i utveckling'!AP32</f>
        <v>0</v>
      </c>
    </row>
    <row r="145" spans="3:10" hidden="1" outlineLevel="1" x14ac:dyDescent="0.25">
      <c r="C145" s="107">
        <f>'Valbara i utveckling'!AT1</f>
        <v>0</v>
      </c>
      <c r="D145" s="114">
        <f>'Valbara i utveckling'!AT13</f>
        <v>0</v>
      </c>
      <c r="E145" s="115"/>
      <c r="F145" s="115">
        <f>'Valbara i utveckling'!AT30</f>
        <v>0</v>
      </c>
      <c r="G145" s="115"/>
      <c r="H145" s="115">
        <f>'Valbara i utveckling'!AT31</f>
        <v>0</v>
      </c>
      <c r="I145" s="115"/>
      <c r="J145" s="126">
        <f>'Valbara i utveckling'!AT32</f>
        <v>0</v>
      </c>
    </row>
    <row r="146" spans="3:10" hidden="1" outlineLevel="1" x14ac:dyDescent="0.25">
      <c r="C146" s="107">
        <f>'Valbara i utveckling'!AX1</f>
        <v>0</v>
      </c>
      <c r="D146" s="114">
        <f>'Valbara i utveckling'!AX13</f>
        <v>0</v>
      </c>
      <c r="E146" s="115"/>
      <c r="F146" s="115">
        <f>'Valbara i utveckling'!AX30</f>
        <v>0</v>
      </c>
      <c r="G146" s="115"/>
      <c r="H146" s="115">
        <f>'Valbara i utveckling'!AX31</f>
        <v>0</v>
      </c>
      <c r="I146" s="115"/>
      <c r="J146" s="126">
        <f>'Valbara i utveckling'!AX32</f>
        <v>0</v>
      </c>
    </row>
    <row r="147" spans="3:10" hidden="1" outlineLevel="1" x14ac:dyDescent="0.25">
      <c r="C147" s="107">
        <f>'Valbara i utveckling'!BB1</f>
        <v>0</v>
      </c>
      <c r="D147" s="114">
        <f>'Valbara i utveckling'!BB13</f>
        <v>0</v>
      </c>
      <c r="E147" s="115"/>
      <c r="F147" s="115">
        <f>'Valbara i utveckling'!BB30</f>
        <v>0</v>
      </c>
      <c r="G147" s="115"/>
      <c r="H147" s="115">
        <f>'Valbara i utveckling'!BB31</f>
        <v>0</v>
      </c>
      <c r="I147" s="115"/>
      <c r="J147" s="126">
        <f>'Valbara i utveckling'!BB32</f>
        <v>0</v>
      </c>
    </row>
    <row r="148" spans="3:10" hidden="1" outlineLevel="1" x14ac:dyDescent="0.25">
      <c r="C148" s="107">
        <f>'Valbara i utveckling'!BF1</f>
        <v>0</v>
      </c>
      <c r="D148" s="114">
        <f>'Valbara i utveckling'!BF13</f>
        <v>0</v>
      </c>
      <c r="E148" s="115"/>
      <c r="F148" s="115">
        <f>'Valbara i utveckling'!BF30</f>
        <v>0</v>
      </c>
      <c r="G148" s="115"/>
      <c r="H148" s="115">
        <f>'Valbara i utveckling'!BF31</f>
        <v>0</v>
      </c>
      <c r="I148" s="115"/>
      <c r="J148" s="126">
        <f>'Valbara i utveckling'!BF32</f>
        <v>0</v>
      </c>
    </row>
    <row r="149" spans="3:10" ht="15" hidden="1" customHeight="1" outlineLevel="1" x14ac:dyDescent="0.25">
      <c r="C149" s="107">
        <f>'Valbara i utveckling'!BJ1</f>
        <v>0</v>
      </c>
      <c r="D149" s="114">
        <f>'Valbara i utveckling'!BJ13</f>
        <v>0</v>
      </c>
      <c r="E149" s="115"/>
      <c r="F149" s="115">
        <f>'Valbara i utveckling'!BJ30</f>
        <v>0</v>
      </c>
      <c r="G149" s="115"/>
      <c r="H149" s="115">
        <f>'Valbara i utveckling'!BJ31</f>
        <v>0</v>
      </c>
      <c r="I149" s="115"/>
      <c r="J149" s="126">
        <f>'Valbara i utveckling'!BJ32</f>
        <v>0</v>
      </c>
    </row>
    <row r="150" spans="3:10" ht="15" hidden="1" customHeight="1" outlineLevel="1" x14ac:dyDescent="0.25">
      <c r="C150" s="107">
        <f>'Valbara i utveckling'!BN1</f>
        <v>0</v>
      </c>
      <c r="D150" s="114">
        <f>'Valbara i utveckling'!BN13</f>
        <v>0</v>
      </c>
      <c r="E150" s="115"/>
      <c r="F150" s="115">
        <f>'Valbara i utveckling'!BN30</f>
        <v>0</v>
      </c>
      <c r="G150" s="115"/>
      <c r="H150" s="115">
        <f>'Valbara i utveckling'!BN31</f>
        <v>0</v>
      </c>
      <c r="I150" s="115"/>
      <c r="J150" s="126">
        <f>'Valbara i utveckling'!BN32</f>
        <v>0</v>
      </c>
    </row>
    <row r="151" spans="3:10" ht="15" hidden="1" customHeight="1" outlineLevel="1" x14ac:dyDescent="0.25">
      <c r="C151" s="107">
        <f>'Valbara i utveckling'!BR1</f>
        <v>0</v>
      </c>
      <c r="D151" s="114">
        <f>'Valbara i utveckling'!BR13</f>
        <v>0</v>
      </c>
      <c r="E151" s="115"/>
      <c r="F151" s="115">
        <f>'Valbara i utveckling'!BR30</f>
        <v>0</v>
      </c>
      <c r="G151" s="115"/>
      <c r="H151" s="115">
        <f>'Valbara i utveckling'!BR31</f>
        <v>0</v>
      </c>
      <c r="I151" s="115"/>
      <c r="J151" s="116">
        <f>'Valbara i utveckling'!BR32</f>
        <v>0</v>
      </c>
    </row>
    <row r="152" spans="3:10" ht="15" hidden="1" customHeight="1" outlineLevel="1" x14ac:dyDescent="0.25">
      <c r="C152" s="107">
        <f>'Valbara i utveckling'!BV1</f>
        <v>0</v>
      </c>
      <c r="D152" s="114">
        <f>'Valbara i utveckling'!BV13</f>
        <v>0</v>
      </c>
      <c r="E152" s="115"/>
      <c r="F152" s="115">
        <f>'Valbara i utveckling'!BV30</f>
        <v>0</v>
      </c>
      <c r="G152" s="115"/>
      <c r="H152" s="115">
        <f>'Valbara i utveckling'!BV31</f>
        <v>0</v>
      </c>
      <c r="I152" s="115"/>
      <c r="J152" s="116">
        <f>'Valbara i utveckling'!BV32</f>
        <v>0</v>
      </c>
    </row>
    <row r="153" spans="3:10" ht="15" hidden="1" customHeight="1" outlineLevel="1" x14ac:dyDescent="0.25">
      <c r="C153" s="107">
        <f>'Valbara i utveckling'!BZ1</f>
        <v>0</v>
      </c>
      <c r="D153" s="114">
        <f>'Valbara i utveckling'!BZ13</f>
        <v>0</v>
      </c>
      <c r="E153" s="115"/>
      <c r="F153" s="115">
        <f>'Valbara i utveckling'!BZ30</f>
        <v>0</v>
      </c>
      <c r="G153" s="115"/>
      <c r="H153" s="115">
        <f>'Valbara i utveckling'!BZ31</f>
        <v>0</v>
      </c>
      <c r="I153" s="115"/>
      <c r="J153" s="116">
        <f>'Valbara i utveckling'!BZ32</f>
        <v>0</v>
      </c>
    </row>
    <row r="154" spans="3:10" ht="15" hidden="1" customHeight="1" outlineLevel="1" x14ac:dyDescent="0.25">
      <c r="C154" s="222">
        <f>'Valbara i utveckling'!CD1</f>
        <v>0</v>
      </c>
      <c r="D154" s="114">
        <f>'Valbara i utveckling'!CD13</f>
        <v>0</v>
      </c>
      <c r="E154" s="90"/>
      <c r="F154" s="90">
        <f>'Valbara i utveckling'!CD30</f>
        <v>0</v>
      </c>
      <c r="G154" s="90"/>
      <c r="H154" s="90">
        <f>'Valbara i utveckling'!CD31</f>
        <v>0</v>
      </c>
      <c r="I154" s="90"/>
      <c r="J154" s="223">
        <f>'Valbara i utveckling'!CD32</f>
        <v>0</v>
      </c>
    </row>
    <row r="155" spans="3:10" ht="15" hidden="1" customHeight="1" outlineLevel="1" x14ac:dyDescent="0.25">
      <c r="C155" s="222">
        <f>'Valbara i utveckling'!CH1</f>
        <v>0</v>
      </c>
      <c r="D155" s="114">
        <f>'Valbara i utveckling'!CH13</f>
        <v>0</v>
      </c>
      <c r="E155" s="90"/>
      <c r="F155" s="90">
        <f>'Valbara i utveckling'!CH30</f>
        <v>0</v>
      </c>
      <c r="G155" s="90"/>
      <c r="H155" s="90">
        <f>'Valbara i utveckling'!CH31</f>
        <v>0</v>
      </c>
      <c r="I155" s="90"/>
      <c r="J155" s="223">
        <f>'Valbara i utveckling'!CH32</f>
        <v>0</v>
      </c>
    </row>
    <row r="156" spans="3:10" ht="15" hidden="1" customHeight="1" outlineLevel="1" x14ac:dyDescent="0.25">
      <c r="C156" s="222">
        <f>'Valbara i utveckling'!CL1</f>
        <v>0</v>
      </c>
      <c r="D156" s="114">
        <f>'Valbara i utveckling'!CL13</f>
        <v>0</v>
      </c>
      <c r="E156" s="90"/>
      <c r="F156" s="90">
        <f>'Valbara i utveckling'!CL30</f>
        <v>0</v>
      </c>
      <c r="G156" s="90"/>
      <c r="H156" s="90">
        <f>'Valbara i utveckling'!CL31</f>
        <v>0</v>
      </c>
      <c r="I156" s="90"/>
      <c r="J156" s="223">
        <f>'Valbara i utveckling'!CL32</f>
        <v>0</v>
      </c>
    </row>
    <row r="157" spans="3:10" ht="15" hidden="1" customHeight="1" outlineLevel="1" x14ac:dyDescent="0.25">
      <c r="C157" s="222">
        <f>'Valbara i utveckling'!CP1</f>
        <v>0</v>
      </c>
      <c r="D157" s="114">
        <f>'Valbara i utveckling'!CP13</f>
        <v>0</v>
      </c>
      <c r="E157" s="90"/>
      <c r="F157" s="90">
        <f>'Valbara i utveckling'!CP30</f>
        <v>0</v>
      </c>
      <c r="G157" s="90"/>
      <c r="H157" s="90">
        <f>'Valbara i utveckling'!CP31</f>
        <v>0</v>
      </c>
      <c r="I157" s="90"/>
      <c r="J157" s="223">
        <f>'Valbara i utveckling'!CP32</f>
        <v>0</v>
      </c>
    </row>
    <row r="158" spans="3:10" ht="15" hidden="1" customHeight="1" outlineLevel="1" x14ac:dyDescent="0.25">
      <c r="C158" s="222">
        <f>'Valbara i utveckling'!CT1</f>
        <v>0</v>
      </c>
      <c r="D158" s="114">
        <f>'Valbara i utveckling'!CT13</f>
        <v>0</v>
      </c>
      <c r="E158" s="90"/>
      <c r="F158" s="90">
        <f>'Valbara i utveckling'!CT30</f>
        <v>0</v>
      </c>
      <c r="G158" s="90"/>
      <c r="H158" s="90">
        <f>'Valbara i utveckling'!CT31</f>
        <v>0</v>
      </c>
      <c r="I158" s="90"/>
      <c r="J158" s="223">
        <f>'Valbara i utveckling'!CT32</f>
        <v>0</v>
      </c>
    </row>
    <row r="159" spans="3:10" ht="15" hidden="1" customHeight="1" outlineLevel="1" x14ac:dyDescent="0.25">
      <c r="C159" s="222">
        <f>'Valbara i utveckling'!CX1</f>
        <v>0</v>
      </c>
      <c r="D159" s="114">
        <f>'Valbara i utveckling'!CX13</f>
        <v>0</v>
      </c>
      <c r="E159" s="90"/>
      <c r="F159" s="90">
        <f>'Valbara i utveckling'!CX30</f>
        <v>0</v>
      </c>
      <c r="G159" s="90"/>
      <c r="H159" s="90">
        <f>'Valbara i utveckling'!CX31</f>
        <v>0</v>
      </c>
      <c r="I159" s="90"/>
      <c r="J159" s="223">
        <f>'Valbara i utveckling'!CX32</f>
        <v>0</v>
      </c>
    </row>
    <row r="160" spans="3:10" ht="15" hidden="1" customHeight="1" outlineLevel="1" x14ac:dyDescent="0.25">
      <c r="C160" s="222">
        <f>'Valbara i utveckling'!DB1</f>
        <v>0</v>
      </c>
      <c r="D160" s="114">
        <f>'Valbara i utveckling'!DB13</f>
        <v>0</v>
      </c>
      <c r="E160" s="90"/>
      <c r="F160" s="90">
        <f>'Valbara i utveckling'!DB30</f>
        <v>0</v>
      </c>
      <c r="G160" s="90"/>
      <c r="H160" s="90">
        <f>'Valbara i utveckling'!DB31</f>
        <v>0</v>
      </c>
      <c r="I160" s="90"/>
      <c r="J160" s="223">
        <f>'Valbara i utveckling'!DB32</f>
        <v>0</v>
      </c>
    </row>
    <row r="161" spans="3:10" ht="15" hidden="1" customHeight="1" outlineLevel="1" x14ac:dyDescent="0.25">
      <c r="C161" s="222">
        <f>'Valbara i utveckling'!DF1</f>
        <v>0</v>
      </c>
      <c r="D161" s="114">
        <f>'Valbara i utveckling'!DF13</f>
        <v>0</v>
      </c>
      <c r="E161" s="90"/>
      <c r="F161" s="90">
        <f>'Valbara i utveckling'!DF30</f>
        <v>0</v>
      </c>
      <c r="G161" s="90"/>
      <c r="H161" s="90">
        <f>'Valbara i utveckling'!DF31</f>
        <v>0</v>
      </c>
      <c r="I161" s="90"/>
      <c r="J161" s="223">
        <f>'Valbara i utveckling'!DF32</f>
        <v>0</v>
      </c>
    </row>
    <row r="162" spans="3:10" ht="15" hidden="1" customHeight="1" outlineLevel="1" x14ac:dyDescent="0.25">
      <c r="C162" s="222">
        <f>'Valbara i utveckling'!DJ1</f>
        <v>0</v>
      </c>
      <c r="D162" s="114">
        <f>'Valbara i utveckling'!DJ13</f>
        <v>0</v>
      </c>
      <c r="E162" s="90"/>
      <c r="F162" s="90">
        <f>'Valbara i utveckling'!DJ30</f>
        <v>0</v>
      </c>
      <c r="G162" s="90"/>
      <c r="H162" s="90">
        <f>'Valbara i utveckling'!DJ31</f>
        <v>0</v>
      </c>
      <c r="I162" s="90"/>
      <c r="J162" s="223">
        <f>'Valbara i utveckling'!DJ32</f>
        <v>0</v>
      </c>
    </row>
    <row r="163" spans="3:10" ht="15" hidden="1" customHeight="1" outlineLevel="1" thickBot="1" x14ac:dyDescent="0.3">
      <c r="C163" s="224">
        <f>'Valbara i utveckling'!DN1</f>
        <v>0</v>
      </c>
      <c r="D163" s="118">
        <f>'Valbara i utveckling'!DN13</f>
        <v>0</v>
      </c>
      <c r="E163" s="225"/>
      <c r="F163" s="225">
        <f>'Valbara i utveckling'!DN30</f>
        <v>0</v>
      </c>
      <c r="G163" s="225"/>
      <c r="H163" s="225">
        <f>'Valbara i utveckling'!DN31</f>
        <v>0</v>
      </c>
      <c r="I163" s="225"/>
      <c r="J163" s="226">
        <f>'Valbara i utveckling'!DN32</f>
        <v>0</v>
      </c>
    </row>
    <row r="164" spans="3:10" hidden="1" outlineLevel="1" x14ac:dyDescent="0.25">
      <c r="C164" s="115"/>
      <c r="D164" s="115"/>
      <c r="E164" s="115"/>
      <c r="F164" s="115"/>
      <c r="G164" s="115"/>
      <c r="H164" s="115"/>
      <c r="I164" s="115"/>
      <c r="J164" s="115"/>
    </row>
    <row r="165" spans="3:10" collapsed="1" x14ac:dyDescent="0.25">
      <c r="C165" s="115"/>
      <c r="D165" s="115"/>
      <c r="E165" s="115"/>
      <c r="F165" s="115"/>
      <c r="G165" s="115"/>
      <c r="H165" s="115"/>
      <c r="I165" s="115"/>
      <c r="J165" s="115"/>
    </row>
  </sheetData>
  <mergeCells count="3">
    <mergeCell ref="C2:J2"/>
    <mergeCell ref="A3:A7"/>
    <mergeCell ref="C3:J3"/>
  </mergeCells>
  <conditionalFormatting sqref="D8:D56">
    <cfRule type="cellIs" dxfId="15" priority="1" operator="equal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1040F-0DCE-4E83-817E-8068C53FB793}">
  <sheetPr>
    <tabColor rgb="FF92D050"/>
  </sheetPr>
  <dimension ref="A1:K165"/>
  <sheetViews>
    <sheetView showZeros="0" workbookViewId="0">
      <selection activeCell="A195" sqref="A195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710937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58" t="str">
        <f>'Gemensamma Tjänster'!B15</f>
        <v>Region Kalmar län</v>
      </c>
    </row>
    <row r="2" spans="1:11" ht="92.25" customHeight="1" x14ac:dyDescent="0.4">
      <c r="C2" s="312" t="s">
        <v>60</v>
      </c>
      <c r="D2" s="313"/>
      <c r="E2" s="313"/>
      <c r="F2" s="313"/>
      <c r="G2" s="313"/>
      <c r="H2" s="313"/>
      <c r="I2" s="313"/>
      <c r="J2" s="314"/>
    </row>
    <row r="3" spans="1:11" ht="21.75" customHeight="1" thickBot="1" x14ac:dyDescent="0.3">
      <c r="A3" s="318" t="s">
        <v>41</v>
      </c>
      <c r="C3" s="315" t="s">
        <v>42</v>
      </c>
      <c r="D3" s="316"/>
      <c r="E3" s="316"/>
      <c r="F3" s="316"/>
      <c r="G3" s="316"/>
      <c r="H3" s="316"/>
      <c r="I3" s="316"/>
      <c r="J3" s="317"/>
    </row>
    <row r="4" spans="1:11" x14ac:dyDescent="0.25">
      <c r="A4" s="318"/>
    </row>
    <row r="5" spans="1:11" ht="15.75" x14ac:dyDescent="0.25">
      <c r="A5" s="318"/>
      <c r="D5" s="52" t="s">
        <v>190</v>
      </c>
      <c r="E5" s="56"/>
      <c r="F5" s="52"/>
      <c r="G5" s="52"/>
      <c r="H5" s="57"/>
      <c r="I5" s="52"/>
      <c r="J5" s="52"/>
      <c r="K5" s="7"/>
    </row>
    <row r="6" spans="1:11" ht="15.75" thickBot="1" x14ac:dyDescent="0.3">
      <c r="A6" s="318"/>
    </row>
    <row r="7" spans="1:11" ht="30" x14ac:dyDescent="0.25">
      <c r="A7" s="318"/>
      <c r="C7" s="108" t="s">
        <v>30</v>
      </c>
      <c r="D7" s="109">
        <f>SUM(D8:D55)</f>
        <v>16417948.866152767</v>
      </c>
      <c r="E7" s="110"/>
      <c r="F7" s="111" t="s">
        <v>36</v>
      </c>
      <c r="G7" s="111"/>
      <c r="H7" s="96" t="s">
        <v>37</v>
      </c>
      <c r="I7" s="112"/>
      <c r="J7" s="113" t="s">
        <v>46</v>
      </c>
      <c r="K7" s="53"/>
    </row>
    <row r="8" spans="1:11" ht="15" hidden="1" customHeight="1" outlineLevel="1" x14ac:dyDescent="0.25">
      <c r="C8" s="107" t="str">
        <f>'Gemensamma Tjänster'!E2</f>
        <v>Identifierings-tjänster SITHS</v>
      </c>
      <c r="D8" s="114">
        <f>'Gemensamma Tjänster'!E15</f>
        <v>1208602.5894683583</v>
      </c>
      <c r="E8" s="115"/>
      <c r="F8" s="94" t="str">
        <f>'Gemensamma Tjänster'!E31</f>
        <v>Kvartal förskott</v>
      </c>
      <c r="G8" s="115"/>
      <c r="H8" s="94" t="str">
        <f>'Gemensamma Tjänster'!E32</f>
        <v>Dec,Mar,Jun,Sep</v>
      </c>
      <c r="I8" s="115"/>
      <c r="J8" s="116" t="str">
        <f>'Gemensamma Tjänster'!E33</f>
        <v xml:space="preserve"> -</v>
      </c>
    </row>
    <row r="9" spans="1:11" ht="15" hidden="1" customHeight="1" outlineLevel="1" x14ac:dyDescent="0.25">
      <c r="C9" s="107" t="str">
        <f>'Gemensamma Tjänster'!F2</f>
        <v>Katalogtjänster HSA</v>
      </c>
      <c r="D9" s="114">
        <f>'Gemensamma Tjänster'!F15</f>
        <v>144012.37572764017</v>
      </c>
      <c r="E9" s="115"/>
      <c r="F9" s="94" t="str">
        <f>'Gemensamma Tjänster'!F31</f>
        <v>Kvartal förskott</v>
      </c>
      <c r="G9" s="115"/>
      <c r="H9" s="94" t="str">
        <f>'Gemensamma Tjänster'!F32</f>
        <v>Dec,Mar,Jun,Sep</v>
      </c>
      <c r="I9" s="115"/>
      <c r="J9" s="116" t="str">
        <f>'Gemensamma Tjänster'!F33</f>
        <v xml:space="preserve"> -</v>
      </c>
    </row>
    <row r="10" spans="1:11" ht="15" hidden="1" customHeight="1" outlineLevel="1" x14ac:dyDescent="0.25">
      <c r="C10" s="107" t="str">
        <f>'Gemensamma Tjänster'!G2</f>
        <v>Kommunikations-tjänster Sjunet</v>
      </c>
      <c r="D10" s="114">
        <f>'Gemensamma Tjänster'!G15</f>
        <v>28032.727127659928</v>
      </c>
      <c r="E10" s="115"/>
      <c r="F10" s="94" t="str">
        <f>'Gemensamma Tjänster'!G31</f>
        <v>Kvartal förskott</v>
      </c>
      <c r="G10" s="115"/>
      <c r="H10" s="94" t="str">
        <f>'Gemensamma Tjänster'!G32</f>
        <v>Dec,Mar,Jun,Sep</v>
      </c>
      <c r="I10" s="115"/>
      <c r="J10" s="116" t="str">
        <f>'Gemensamma Tjänster'!G33</f>
        <v xml:space="preserve"> -</v>
      </c>
    </row>
    <row r="11" spans="1:11" ht="15" hidden="1" customHeight="1" outlineLevel="1" x14ac:dyDescent="0.25">
      <c r="C11" s="107" t="str">
        <f>'Gemensamma Tjänster'!H2</f>
        <v>Säkerhetstjänster</v>
      </c>
      <c r="D11" s="114">
        <f>'Gemensamma Tjänster'!H15</f>
        <v>273071.6974673518</v>
      </c>
      <c r="E11" s="115"/>
      <c r="F11" s="94" t="str">
        <f>'Gemensamma Tjänster'!H31</f>
        <v>Kvartal förskott</v>
      </c>
      <c r="G11" s="115"/>
      <c r="H11" s="94" t="str">
        <f>'Gemensamma Tjänster'!H32</f>
        <v>Dec,Mar,Jun,Sep</v>
      </c>
      <c r="I11" s="115"/>
      <c r="J11" s="116" t="str">
        <f>'Gemensamma Tjänster'!H33</f>
        <v xml:space="preserve"> -</v>
      </c>
    </row>
    <row r="12" spans="1:11" ht="15" hidden="1" customHeight="1" outlineLevel="1" x14ac:dyDescent="0.25">
      <c r="C12" s="107" t="str">
        <f>'Gemensamma Tjänster'!I2</f>
        <v>1177 e-tjänster</v>
      </c>
      <c r="D12" s="114">
        <f>'Gemensamma Tjänster'!I15</f>
        <v>1964143.5064080514</v>
      </c>
      <c r="E12" s="115"/>
      <c r="F12" s="94" t="str">
        <f>'Gemensamma Tjänster'!I31</f>
        <v>Kvartal förskott</v>
      </c>
      <c r="G12" s="115"/>
      <c r="H12" s="94" t="str">
        <f>'Gemensamma Tjänster'!I32</f>
        <v>Dec,Mar,Jun,Sep</v>
      </c>
      <c r="I12" s="115"/>
      <c r="J12" s="116" t="str">
        <f>'Gemensamma Tjänster'!I33</f>
        <v xml:space="preserve"> -</v>
      </c>
    </row>
    <row r="13" spans="1:11" ht="15" hidden="1" customHeight="1" outlineLevel="1" x14ac:dyDescent="0.25">
      <c r="C13" s="107" t="str">
        <f>'Gemensamma Tjänster'!J2</f>
        <v xml:space="preserve">1177 på telefon </v>
      </c>
      <c r="D13" s="114">
        <f>'Gemensamma Tjänster'!J15</f>
        <v>1510271.6722020907</v>
      </c>
      <c r="E13" s="115"/>
      <c r="F13" s="94" t="str">
        <f>'Gemensamma Tjänster'!J31</f>
        <v>Kvartal förskott</v>
      </c>
      <c r="G13" s="115"/>
      <c r="H13" s="94" t="str">
        <f>'Gemensamma Tjänster'!J32</f>
        <v>Dec,Mar,Jun,Sep</v>
      </c>
      <c r="I13" s="115"/>
      <c r="J13" s="116" t="str">
        <f>'Gemensamma Tjänster'!J33</f>
        <v xml:space="preserve"> -</v>
      </c>
    </row>
    <row r="14" spans="1:11" ht="15" hidden="1" customHeight="1" outlineLevel="1" x14ac:dyDescent="0.25">
      <c r="C14" s="107" t="str">
        <f>'Gemensamma Tjänster'!K2</f>
        <v>1177.se</v>
      </c>
      <c r="D14" s="114">
        <f>'Gemensamma Tjänster'!K15</f>
        <v>1555319.683041703</v>
      </c>
      <c r="E14" s="115"/>
      <c r="F14" s="94" t="str">
        <f>'Gemensamma Tjänster'!K31</f>
        <v>Kvartal förskott</v>
      </c>
      <c r="G14" s="115"/>
      <c r="H14" s="94" t="str">
        <f>'Gemensamma Tjänster'!K32</f>
        <v>Dec,Mar,Jun,Sep</v>
      </c>
      <c r="I14" s="115"/>
      <c r="J14" s="116" t="str">
        <f>'Gemensamma Tjänster'!K33</f>
        <v xml:space="preserve"> -</v>
      </c>
    </row>
    <row r="15" spans="1:11" ht="15" hidden="1" customHeight="1" outlineLevel="1" x14ac:dyDescent="0.25">
      <c r="C15" s="107" t="str">
        <f>'Gemensamma Tjänster'!L2</f>
        <v>Eira 
(biblioteks- konsortium)</v>
      </c>
      <c r="D15" s="114">
        <f>'Gemensamma Tjänster'!L15</f>
        <v>97268.501983107795</v>
      </c>
      <c r="E15" s="115"/>
      <c r="F15" s="94" t="str">
        <f>'Gemensamma Tjänster'!L31</f>
        <v>Kvartal förskott. Licens separat</v>
      </c>
      <c r="G15" s="115"/>
      <c r="H15" s="94" t="str">
        <f>'Gemensamma Tjänster'!L32</f>
        <v>Dec,Mar,Jun,Sep</v>
      </c>
      <c r="I15" s="115"/>
      <c r="J15" s="116" t="str">
        <f>'Gemensamma Tjänster'!L33</f>
        <v xml:space="preserve"> -</v>
      </c>
    </row>
    <row r="16" spans="1:11" ht="15" hidden="1" customHeight="1" outlineLevel="1" x14ac:dyDescent="0.25">
      <c r="C16" s="107" t="str">
        <f>'Gemensamma Tjänster'!M2</f>
        <v>Elektronisk remiss</v>
      </c>
      <c r="D16" s="114">
        <f>'Gemensamma Tjänster'!M15</f>
        <v>101625.24554842117</v>
      </c>
      <c r="E16" s="115"/>
      <c r="F16" s="94" t="str">
        <f>'Gemensamma Tjänster'!M31</f>
        <v>Kvartal förskott</v>
      </c>
      <c r="G16" s="115"/>
      <c r="H16" s="94" t="str">
        <f>'Gemensamma Tjänster'!M32</f>
        <v>Dec,Mar,Jun,Sep</v>
      </c>
      <c r="I16" s="115"/>
      <c r="J16" s="116" t="str">
        <f>'Gemensamma Tjänster'!M33</f>
        <v xml:space="preserve"> -</v>
      </c>
    </row>
    <row r="17" spans="3:10" ht="15" hidden="1" customHeight="1" outlineLevel="1" x14ac:dyDescent="0.25">
      <c r="C17" s="107" t="str">
        <f>'Gemensamma Tjänster'!N2</f>
        <v>Födelseanmälan</v>
      </c>
      <c r="D17" s="114">
        <f>'Gemensamma Tjänster'!N15</f>
        <v>70907.087406510866</v>
      </c>
      <c r="E17" s="115"/>
      <c r="F17" s="94" t="str">
        <f>'Gemensamma Tjänster'!N31</f>
        <v>Kvartal förskott</v>
      </c>
      <c r="G17" s="115"/>
      <c r="H17" s="94" t="str">
        <f>'Gemensamma Tjänster'!N32</f>
        <v>Dec,Mar,Jun,Sep</v>
      </c>
      <c r="I17" s="115"/>
      <c r="J17" s="116" t="str">
        <f>'Gemensamma Tjänster'!N33</f>
        <v xml:space="preserve"> -</v>
      </c>
    </row>
    <row r="18" spans="3:10" ht="15" hidden="1" customHeight="1" outlineLevel="1" x14ac:dyDescent="0.25">
      <c r="C18" s="107" t="str">
        <f>'Gemensamma Tjänster'!O2</f>
        <v>Infektions-verktyget</v>
      </c>
      <c r="D18" s="114">
        <f>'Gemensamma Tjänster'!O15</f>
        <v>235781.59844668536</v>
      </c>
      <c r="E18" s="115"/>
      <c r="F18" s="94" t="str">
        <f>'Gemensamma Tjänster'!O31</f>
        <v>Kvartal förskott</v>
      </c>
      <c r="G18" s="115"/>
      <c r="H18" s="94" t="str">
        <f>'Gemensamma Tjänster'!O32</f>
        <v>Dec,Mar,Jun,Sep</v>
      </c>
      <c r="I18" s="115"/>
      <c r="J18" s="116" t="str">
        <f>'Gemensamma Tjänster'!O33</f>
        <v xml:space="preserve"> -</v>
      </c>
    </row>
    <row r="19" spans="3:10" ht="15" hidden="1" customHeight="1" outlineLevel="1" x14ac:dyDescent="0.25">
      <c r="C19" s="107" t="str">
        <f>'Gemensamma Tjänster'!P2</f>
        <v>1177 journal</v>
      </c>
      <c r="D19" s="114">
        <f>'Gemensamma Tjänster'!P15</f>
        <v>650703.35201346595</v>
      </c>
      <c r="E19" s="115"/>
      <c r="F19" s="94" t="str">
        <f>'Gemensamma Tjänster'!P31</f>
        <v>Kvartal förskott</v>
      </c>
      <c r="G19" s="115"/>
      <c r="H19" s="94" t="str">
        <f>'Gemensamma Tjänster'!P32</f>
        <v>Dec,Mar,Jun,Sep</v>
      </c>
      <c r="I19" s="115"/>
      <c r="J19" s="116" t="str">
        <f>'Gemensamma Tjänster'!P33</f>
        <v xml:space="preserve"> -</v>
      </c>
    </row>
    <row r="20" spans="3:10" ht="15" hidden="1" customHeight="1" outlineLevel="1" x14ac:dyDescent="0.25">
      <c r="C20" s="107" t="str">
        <f>'Gemensamma Tjänster'!Q2</f>
        <v>Intygstjänster Webcert</v>
      </c>
      <c r="D20" s="114">
        <f>'Gemensamma Tjänster'!Q15</f>
        <v>346012.68726651225</v>
      </c>
      <c r="E20" s="115"/>
      <c r="F20" s="94" t="str">
        <f>'Gemensamma Tjänster'!Q31</f>
        <v>Kvartal förskott</v>
      </c>
      <c r="G20" s="115"/>
      <c r="H20" s="94" t="str">
        <f>'Gemensamma Tjänster'!Q32</f>
        <v>Dec,Mar,Jun,Sep</v>
      </c>
      <c r="I20" s="115"/>
      <c r="J20" s="116" t="str">
        <f>'Gemensamma Tjänster'!Q33</f>
        <v xml:space="preserve"> -</v>
      </c>
    </row>
    <row r="21" spans="3:10" ht="15" hidden="1" customHeight="1" outlineLevel="1" x14ac:dyDescent="0.25">
      <c r="C21" s="107" t="str">
        <f>'Gemensamma Tjänster'!R2</f>
        <v>Nationell patientöversikt</v>
      </c>
      <c r="D21" s="114">
        <f>'Gemensamma Tjänster'!R15</f>
        <v>361035.61533849651</v>
      </c>
      <c r="E21" s="115"/>
      <c r="F21" s="94" t="str">
        <f>'Gemensamma Tjänster'!R31</f>
        <v>Kvartal förskott</v>
      </c>
      <c r="G21" s="115"/>
      <c r="H21" s="94" t="str">
        <f>'Gemensamma Tjänster'!R32</f>
        <v>Dec,Mar,Jun,Sep</v>
      </c>
      <c r="I21" s="115"/>
      <c r="J21" s="116" t="str">
        <f>'Gemensamma Tjänster'!R33</f>
        <v xml:space="preserve"> -</v>
      </c>
    </row>
    <row r="22" spans="3:10" ht="15" hidden="1" customHeight="1" outlineLevel="1" x14ac:dyDescent="0.25">
      <c r="C22" s="107" t="str">
        <f>'Gemensamma Tjänster'!S2</f>
        <v>Pascal</v>
      </c>
      <c r="D22" s="114">
        <f>'Gemensamma Tjänster'!S15</f>
        <v>79556.365919356627</v>
      </c>
      <c r="E22" s="115"/>
      <c r="F22" s="94" t="str">
        <f>'Gemensamma Tjänster'!S31</f>
        <v>Kvartal förskott</v>
      </c>
      <c r="G22" s="115"/>
      <c r="H22" s="94" t="str">
        <f>'Gemensamma Tjänster'!S32</f>
        <v>Dec,Mar,Jun,Sep</v>
      </c>
      <c r="I22" s="115"/>
      <c r="J22" s="116" t="str">
        <f>'Gemensamma Tjänster'!S33</f>
        <v xml:space="preserve"> -</v>
      </c>
    </row>
    <row r="23" spans="3:10" ht="15" hidden="1" customHeight="1" outlineLevel="1" x14ac:dyDescent="0.25">
      <c r="C23" s="107" t="str">
        <f>'Gemensamma Tjänster'!T2</f>
        <v>Rikshandboken i barnhälsovård</v>
      </c>
      <c r="D23" s="114">
        <f>'Gemensamma Tjänster'!T15</f>
        <v>234270.80744007474</v>
      </c>
      <c r="E23" s="115"/>
      <c r="F23" s="94" t="str">
        <f>'Gemensamma Tjänster'!T31</f>
        <v>Kvartal förskott</v>
      </c>
      <c r="G23" s="115"/>
      <c r="H23" s="94" t="str">
        <f>'Gemensamma Tjänster'!T32</f>
        <v>Dec,Mar,Jun,Sep</v>
      </c>
      <c r="I23" s="115"/>
      <c r="J23" s="116" t="str">
        <f>'Gemensamma Tjänster'!T33</f>
        <v xml:space="preserve"> -</v>
      </c>
    </row>
    <row r="24" spans="3:10" ht="15" hidden="1" customHeight="1" outlineLevel="1" x14ac:dyDescent="0.25">
      <c r="C24" s="107" t="str">
        <f>'Gemensamma Tjänster'!U2</f>
        <v>1177 högkostnadsskydd</v>
      </c>
      <c r="D24" s="114">
        <f>'Gemensamma Tjänster'!U15</f>
        <v>175229.09490173197</v>
      </c>
      <c r="E24" s="115"/>
      <c r="F24" s="94" t="str">
        <f>'Gemensamma Tjänster'!U31</f>
        <v>Kvartal förskott</v>
      </c>
      <c r="G24" s="115"/>
      <c r="H24" s="94" t="str">
        <f>'Gemensamma Tjänster'!U32</f>
        <v>Dec,Mar,Jun,Sep</v>
      </c>
      <c r="I24" s="115"/>
      <c r="J24" s="116" t="str">
        <f>'Gemensamma Tjänster'!U33</f>
        <v xml:space="preserve"> -</v>
      </c>
    </row>
    <row r="25" spans="3:10" ht="15" hidden="1" customHeight="1" outlineLevel="1" x14ac:dyDescent="0.25">
      <c r="C25" s="107" t="str">
        <f>'Gemensamma Tjänster'!V2</f>
        <v>NKK Nationellt kliniskt kunskapsstöd</v>
      </c>
      <c r="D25" s="114">
        <f>'Gemensamma Tjänster'!V15</f>
        <v>795431.46498048783</v>
      </c>
      <c r="E25" s="115"/>
      <c r="F25" s="94" t="str">
        <f>'Gemensamma Tjänster'!V31</f>
        <v>Kvartal förskott</v>
      </c>
      <c r="G25" s="115"/>
      <c r="H25" s="94" t="str">
        <f>'Gemensamma Tjänster'!V32</f>
        <v>Dec,Mar,Jun,Sep</v>
      </c>
      <c r="I25" s="115"/>
      <c r="J25" s="116">
        <f>'Gemensamma Tjänster'!V33</f>
        <v>0</v>
      </c>
    </row>
    <row r="26" spans="3:10" ht="15" hidden="1" customHeight="1" outlineLevel="1" x14ac:dyDescent="0.25">
      <c r="C26" s="107" t="str">
        <f>'Gemensamma Tjänster'!W2</f>
        <v>Svenska informationstjänster för läkemedel (Sil)</v>
      </c>
      <c r="D26" s="114">
        <f>'Gemensamma Tjänster'!W15</f>
        <v>1139897.4799539824</v>
      </c>
      <c r="E26" s="115"/>
      <c r="F26" s="94" t="str">
        <f>'Gemensamma Tjänster'!W31</f>
        <v>Kvartal förskott</v>
      </c>
      <c r="G26" s="115"/>
      <c r="H26" s="94" t="str">
        <f>'Gemensamma Tjänster'!W32</f>
        <v>Dec,Mar,Jun,Sep</v>
      </c>
      <c r="I26" s="115"/>
      <c r="J26" s="116" t="str">
        <f>'Gemensamma Tjänster'!W33</f>
        <v xml:space="preserve"> -</v>
      </c>
    </row>
    <row r="27" spans="3:10" ht="15" hidden="1" customHeight="1" outlineLevel="1" x14ac:dyDescent="0.25">
      <c r="C27" s="107" t="str">
        <f>'Gemensamma Tjänster'!X2</f>
        <v>UMO (Youmo)</v>
      </c>
      <c r="D27" s="114">
        <f>'Gemensamma Tjänster'!X15</f>
        <v>469710.58942151448</v>
      </c>
      <c r="E27" s="115"/>
      <c r="F27" s="94" t="str">
        <f>'Gemensamma Tjänster'!X31</f>
        <v>Kvartal förskott</v>
      </c>
      <c r="G27" s="115"/>
      <c r="H27" s="94" t="str">
        <f>'Gemensamma Tjänster'!X32</f>
        <v>Dec,Mar,Jun,Sep</v>
      </c>
      <c r="I27" s="115"/>
      <c r="J27" s="116" t="str">
        <f>'Gemensamma Tjänster'!X33</f>
        <v xml:space="preserve"> -</v>
      </c>
    </row>
    <row r="28" spans="3:10" ht="15" hidden="1" customHeight="1" outlineLevel="1" x14ac:dyDescent="0.25">
      <c r="C28" s="107" t="str">
        <f>'Gemensamma Tjänster'!Y2</f>
        <v>Vårdhandboken</v>
      </c>
      <c r="D28" s="114">
        <f>'Gemensamma Tjänster'!Y15</f>
        <v>248474.13139097276</v>
      </c>
      <c r="E28" s="115"/>
      <c r="F28" s="94" t="str">
        <f>'Gemensamma Tjänster'!Y31</f>
        <v>Kvartal förskott</v>
      </c>
      <c r="G28" s="115"/>
      <c r="H28" s="94" t="str">
        <f>'Gemensamma Tjänster'!Y32</f>
        <v>Dec,Mar,Jun,Sep</v>
      </c>
      <c r="I28" s="115"/>
      <c r="J28" s="116" t="str">
        <f>'Gemensamma Tjänster'!Y33</f>
        <v xml:space="preserve"> -</v>
      </c>
    </row>
    <row r="29" spans="3:10" ht="15" hidden="1" customHeight="1" outlineLevel="1" x14ac:dyDescent="0.25">
      <c r="C29" s="107" t="str">
        <f>'Gemensamma Tjänster'!Z2</f>
        <v>1177 rådgivningsstöd webb</v>
      </c>
      <c r="D29" s="114">
        <f>'Gemensamma Tjänster'!Z15</f>
        <v>201360.1138498208</v>
      </c>
      <c r="E29" s="115"/>
      <c r="F29" s="94" t="str">
        <f>'Gemensamma Tjänster'!Z31</f>
        <v>Kvartal förskott</v>
      </c>
      <c r="G29" s="115"/>
      <c r="H29" s="94" t="str">
        <f>'Gemensamma Tjänster'!Z32</f>
        <v>Dec,Mar,Jun,Sep</v>
      </c>
      <c r="I29" s="115"/>
      <c r="J29" s="116" t="str">
        <f>'Gemensamma Tjänster'!Z33</f>
        <v xml:space="preserve"> -</v>
      </c>
    </row>
    <row r="30" spans="3:10" ht="15" hidden="1" customHeight="1" outlineLevel="1" x14ac:dyDescent="0.25">
      <c r="C30" s="107" t="str">
        <f>'Gemensamma Tjänster'!AA2</f>
        <v>1177  stöd och behandlings-plattform</v>
      </c>
      <c r="D30" s="114">
        <f>'Gemensamma Tjänster'!AA15</f>
        <v>879614.62835758948</v>
      </c>
      <c r="E30" s="115"/>
      <c r="F30" s="94" t="str">
        <f>'Gemensamma Tjänster'!AA31</f>
        <v>Kvartal förskott</v>
      </c>
      <c r="G30" s="115"/>
      <c r="H30" s="94" t="str">
        <f>'Gemensamma Tjänster'!AA32</f>
        <v>Dec,Mar,Jun,Sep</v>
      </c>
      <c r="I30" s="115"/>
      <c r="J30" s="116" t="str">
        <f>'Gemensamma Tjänster'!AA33</f>
        <v xml:space="preserve"> -</v>
      </c>
    </row>
    <row r="31" spans="3:10" ht="15" hidden="1" customHeight="1" outlineLevel="1" x14ac:dyDescent="0.25">
      <c r="C31" s="107" t="str">
        <f>'Gemensamma Tjänster'!AB2</f>
        <v>Utomläns- fakturering</v>
      </c>
      <c r="D31" s="114">
        <f>'Gemensamma Tjänster'!AB15</f>
        <v>88564.45729627242</v>
      </c>
      <c r="E31" s="115"/>
      <c r="F31" s="94" t="str">
        <f>'Gemensamma Tjänster'!AB31</f>
        <v>Kvartal förskott</v>
      </c>
      <c r="G31" s="115"/>
      <c r="H31" s="94" t="str">
        <f>'Gemensamma Tjänster'!AB32</f>
        <v>Dec,Mar,Jun,Sep</v>
      </c>
      <c r="I31" s="115"/>
      <c r="J31" s="116" t="str">
        <f>'Gemensamma Tjänster'!AB33</f>
        <v xml:space="preserve"> -</v>
      </c>
    </row>
    <row r="32" spans="3:10" ht="15" hidden="1" customHeight="1" outlineLevel="1" x14ac:dyDescent="0.25">
      <c r="C32" s="107" t="str">
        <f>'Gemensamma Tjänster'!AC2</f>
        <v>Gemensam infrastruktur</v>
      </c>
      <c r="D32" s="114">
        <f>'Gemensamma Tjänster'!AC15</f>
        <v>1958970.9356991686</v>
      </c>
      <c r="E32" s="115"/>
      <c r="F32" s="94" t="str">
        <f>'Gemensamma Tjänster'!AC31</f>
        <v>Kvartal förskott</v>
      </c>
      <c r="G32" s="115"/>
      <c r="H32" s="94" t="str">
        <f>'Gemensamma Tjänster'!AC32</f>
        <v>Dec,Mar,Jun,Sep</v>
      </c>
      <c r="I32" s="115"/>
      <c r="J32" s="116" t="str">
        <f>'Gemensamma Tjänster'!AC33</f>
        <v xml:space="preserve"> -</v>
      </c>
    </row>
    <row r="33" spans="3:10" ht="15" hidden="1" customHeight="1" outlineLevel="1" x14ac:dyDescent="0.25">
      <c r="C33" s="107" t="str">
        <f>'Gemensamma Tjänster'!AD2</f>
        <v>Gemensam arkitektur</v>
      </c>
      <c r="D33" s="114">
        <f>'Gemensamma Tjänster'!AD15</f>
        <v>566794.01950631244</v>
      </c>
      <c r="E33" s="115"/>
      <c r="F33" s="94" t="str">
        <f>'Gemensamma Tjänster'!AD31</f>
        <v>Kvartal förskott</v>
      </c>
      <c r="G33" s="115"/>
      <c r="H33" s="94" t="str">
        <f>'Gemensamma Tjänster'!AD32</f>
        <v>Dec,Mar,Jun,Sep</v>
      </c>
      <c r="I33" s="115"/>
      <c r="J33" s="116" t="str">
        <f>'Gemensamma Tjänster'!AD33</f>
        <v xml:space="preserve"> -</v>
      </c>
    </row>
    <row r="34" spans="3:10" ht="15" hidden="1" customHeight="1" outlineLevel="1" x14ac:dyDescent="0.25">
      <c r="C34" s="107" t="str">
        <f>'Gemensamma Tjänster'!AE2</f>
        <v>1177 listning</v>
      </c>
      <c r="D34" s="114">
        <f>'Gemensamma Tjänster'!AE15</f>
        <v>147715.70218259445</v>
      </c>
      <c r="E34" s="115"/>
      <c r="F34" s="94" t="str">
        <f>'Gemensamma Tjänster'!AE31</f>
        <v>Kvartal förskott</v>
      </c>
      <c r="G34" s="115"/>
      <c r="H34" s="94" t="str">
        <f>'Gemensamma Tjänster'!AE32</f>
        <v>Dec,Mar,Jun,Sep</v>
      </c>
      <c r="I34" s="115"/>
      <c r="J34" s="116" t="str">
        <f>'Gemensamma Tjänster'!AE33</f>
        <v xml:space="preserve"> -</v>
      </c>
    </row>
    <row r="35" spans="3:10" ht="15" hidden="1" customHeight="1" outlineLevel="1" x14ac:dyDescent="0.25">
      <c r="C35" s="107" t="str">
        <f>'Gemensamma Tjänster'!AF2</f>
        <v>IAM IDP Gemensam del</v>
      </c>
      <c r="D35" s="114">
        <f>'Gemensamma Tjänster'!AF15</f>
        <v>205535.56249434088</v>
      </c>
      <c r="E35" s="115"/>
      <c r="F35" s="94" t="str">
        <f>'Gemensamma Tjänster'!AF31</f>
        <v>Kvartal förskott</v>
      </c>
      <c r="G35" s="115"/>
      <c r="H35" s="94" t="str">
        <f>'Gemensamma Tjänster'!AF32</f>
        <v>Dec,Mar,Jun,Sep</v>
      </c>
      <c r="I35" s="115"/>
      <c r="J35" s="116">
        <f>'Gemensamma Tjänster'!AF33</f>
        <v>0</v>
      </c>
    </row>
    <row r="36" spans="3:10" ht="15" hidden="1" customHeight="1" outlineLevel="1" x14ac:dyDescent="0.25">
      <c r="C36" s="107" t="str">
        <f>'Gemensamma Tjänster'!AG2</f>
        <v>Överskjutande SMS &amp; Inloggnings-kostnader Prel</v>
      </c>
      <c r="D36" s="114">
        <f>'Gemensamma Tjänster'!AG15</f>
        <v>310391</v>
      </c>
      <c r="E36" s="115"/>
      <c r="F36" s="94" t="str">
        <f>'Gemensamma Tjänster'!AG31</f>
        <v>Överskjutande utöver 18,2 mkr</v>
      </c>
      <c r="G36" s="115"/>
      <c r="H36" s="94" t="str">
        <f>'Gemensamma Tjänster'!AG32</f>
        <v>Efter årsslut 2024</v>
      </c>
      <c r="I36" s="115"/>
      <c r="J36" s="116">
        <f>'Gemensamma Tjänster'!AG33</f>
        <v>0</v>
      </c>
    </row>
    <row r="37" spans="3:10" ht="15" hidden="1" customHeight="1" outlineLevel="1" x14ac:dyDescent="0.25">
      <c r="C37" s="107" t="str">
        <f>'Gemensamma Tjänster'!AH2</f>
        <v>1177 tidbokning
NY i förv.</v>
      </c>
      <c r="D37" s="114">
        <f>'Gemensamma Tjänster'!AH15</f>
        <v>369644.1733124922</v>
      </c>
      <c r="E37" s="115"/>
      <c r="F37" s="94" t="str">
        <f>'Gemensamma Tjänster'!AH31</f>
        <v>Kvartal förskott</v>
      </c>
      <c r="G37" s="115"/>
      <c r="H37" s="94" t="str">
        <f>'Gemensamma Tjänster'!AH32</f>
        <v>Dec,Mar,Jun,Sep</v>
      </c>
      <c r="I37" s="115"/>
      <c r="J37" s="116">
        <f>'Gemensamma Tjänster'!AH33</f>
        <v>0</v>
      </c>
    </row>
    <row r="38" spans="3:10" ht="15" hidden="1" customHeight="1" outlineLevel="1" x14ac:dyDescent="0.25">
      <c r="C38" s="107">
        <f>'Gemensamma Tjänster'!AI2</f>
        <v>0</v>
      </c>
      <c r="D38" s="114">
        <f>'Gemensamma Tjänster'!AI15</f>
        <v>0</v>
      </c>
      <c r="E38" s="115"/>
      <c r="F38" s="94">
        <f>'Gemensamma Tjänster'!AI31</f>
        <v>0</v>
      </c>
      <c r="G38" s="115"/>
      <c r="H38" s="94">
        <f>'Gemensamma Tjänster'!AI32</f>
        <v>0</v>
      </c>
      <c r="I38" s="115"/>
      <c r="J38" s="116">
        <f>'Gemensamma Tjänster'!AI33</f>
        <v>0</v>
      </c>
    </row>
    <row r="39" spans="3:10" ht="15" hidden="1" customHeight="1" outlineLevel="1" x14ac:dyDescent="0.25">
      <c r="C39" s="107">
        <f>'Gemensamma Tjänster'!AJ2</f>
        <v>0</v>
      </c>
      <c r="D39" s="114">
        <f>'Gemensamma Tjänster'!AJ15</f>
        <v>0</v>
      </c>
      <c r="E39" s="115"/>
      <c r="F39" s="94">
        <f>'Gemensamma Tjänster'!AJ31</f>
        <v>0</v>
      </c>
      <c r="G39" s="115"/>
      <c r="H39" s="94">
        <f>'Gemensamma Tjänster'!AJ32</f>
        <v>0</v>
      </c>
      <c r="I39" s="115"/>
      <c r="J39" s="116">
        <f>'Gemensamma Tjänster'!AJ33</f>
        <v>0</v>
      </c>
    </row>
    <row r="40" spans="3:10" ht="15" hidden="1" customHeight="1" outlineLevel="1" x14ac:dyDescent="0.25">
      <c r="C40" s="107">
        <f>'Gemensamma Tjänster'!AK2</f>
        <v>0</v>
      </c>
      <c r="D40" s="114">
        <f>'Gemensamma Tjänster'!AK15</f>
        <v>0</v>
      </c>
      <c r="E40" s="115"/>
      <c r="F40" s="94">
        <f>'Gemensamma Tjänster'!AK31</f>
        <v>0</v>
      </c>
      <c r="G40" s="115"/>
      <c r="H40" s="94">
        <f>'Gemensamma Tjänster'!AK32</f>
        <v>0</v>
      </c>
      <c r="I40" s="115"/>
      <c r="J40" s="116">
        <f>'Gemensamma Tjänster'!AK33</f>
        <v>0</v>
      </c>
    </row>
    <row r="41" spans="3:10" ht="15" hidden="1" customHeight="1" outlineLevel="1" x14ac:dyDescent="0.25">
      <c r="C41" s="107">
        <f>'Gemensamma Tjänster'!AL2</f>
        <v>0</v>
      </c>
      <c r="D41" s="114">
        <f>'Gemensamma Tjänster'!AL15</f>
        <v>0</v>
      </c>
      <c r="E41" s="115"/>
      <c r="F41" s="94">
        <f>'Gemensamma Tjänster'!AL31</f>
        <v>0</v>
      </c>
      <c r="G41" s="115"/>
      <c r="H41" s="94">
        <f>'Gemensamma Tjänster'!AL32</f>
        <v>0</v>
      </c>
      <c r="I41" s="115"/>
      <c r="J41" s="116">
        <f>'Gemensamma Tjänster'!AL33</f>
        <v>0</v>
      </c>
    </row>
    <row r="42" spans="3:10" ht="15" hidden="1" customHeight="1" outlineLevel="1" x14ac:dyDescent="0.25">
      <c r="C42" s="107">
        <f>'Gemensamma Tjänster'!AM2</f>
        <v>0</v>
      </c>
      <c r="D42" s="114">
        <f>'Gemensamma Tjänster'!AM15</f>
        <v>0</v>
      </c>
      <c r="E42" s="115"/>
      <c r="F42" s="94">
        <f>'Gemensamma Tjänster'!AM31</f>
        <v>0</v>
      </c>
      <c r="G42" s="115"/>
      <c r="H42" s="94">
        <f>'Gemensamma Tjänster'!AM32</f>
        <v>0</v>
      </c>
      <c r="I42" s="115"/>
      <c r="J42" s="116">
        <f>'Gemensamma Tjänster'!AM33</f>
        <v>0</v>
      </c>
    </row>
    <row r="43" spans="3:10" ht="15" hidden="1" customHeight="1" outlineLevel="1" x14ac:dyDescent="0.25">
      <c r="C43" s="107">
        <f>'Gemensamma Tjänster'!AN2</f>
        <v>0</v>
      </c>
      <c r="D43" s="114">
        <f>'Gemensamma Tjänster'!AN15</f>
        <v>0</v>
      </c>
      <c r="E43" s="115"/>
      <c r="F43" s="94">
        <f>'Gemensamma Tjänster'!AN31</f>
        <v>0</v>
      </c>
      <c r="G43" s="115"/>
      <c r="H43" s="94">
        <f>'Gemensamma Tjänster'!AN32</f>
        <v>0</v>
      </c>
      <c r="I43" s="115"/>
      <c r="J43" s="116">
        <f>'Gemensamma Tjänster'!AN33</f>
        <v>0</v>
      </c>
    </row>
    <row r="44" spans="3:10" ht="15" hidden="1" customHeight="1" outlineLevel="1" x14ac:dyDescent="0.25">
      <c r="C44" s="107">
        <f>'Gemensamma Tjänster'!AO2</f>
        <v>0</v>
      </c>
      <c r="D44" s="114">
        <f>'Gemensamma Tjänster'!AO15</f>
        <v>0</v>
      </c>
      <c r="E44" s="115"/>
      <c r="F44" s="94">
        <f>'Gemensamma Tjänster'!AO31</f>
        <v>0</v>
      </c>
      <c r="G44" s="115"/>
      <c r="H44" s="94">
        <f>'Gemensamma Tjänster'!AO32</f>
        <v>0</v>
      </c>
      <c r="I44" s="115"/>
      <c r="J44" s="116">
        <f>'Gemensamma Tjänster'!AO33</f>
        <v>0</v>
      </c>
    </row>
    <row r="45" spans="3:10" ht="15" hidden="1" customHeight="1" outlineLevel="1" x14ac:dyDescent="0.25">
      <c r="C45" s="107">
        <f>'Gemensamma Tjänster'!AP2</f>
        <v>0</v>
      </c>
      <c r="D45" s="114">
        <f>'Gemensamma Tjänster'!AP15</f>
        <v>0</v>
      </c>
      <c r="E45" s="115"/>
      <c r="F45" s="94">
        <f>'Gemensamma Tjänster'!AP31</f>
        <v>0</v>
      </c>
      <c r="G45" s="115"/>
      <c r="H45" s="94">
        <f>'Gemensamma Tjänster'!AP32</f>
        <v>0</v>
      </c>
      <c r="I45" s="115"/>
      <c r="J45" s="116">
        <f>'Gemensamma Tjänster'!AP33</f>
        <v>0</v>
      </c>
    </row>
    <row r="46" spans="3:10" ht="15" hidden="1" customHeight="1" outlineLevel="1" x14ac:dyDescent="0.25">
      <c r="C46" s="107">
        <f>'Gemensamma Tjänster'!AQ2</f>
        <v>0</v>
      </c>
      <c r="D46" s="114">
        <f>'Gemensamma Tjänster'!AQ15</f>
        <v>0</v>
      </c>
      <c r="E46" s="115"/>
      <c r="F46" s="94">
        <f>'Gemensamma Tjänster'!AQ31</f>
        <v>0</v>
      </c>
      <c r="G46" s="115"/>
      <c r="H46" s="94">
        <f>'Gemensamma Tjänster'!AQ32</f>
        <v>0</v>
      </c>
      <c r="I46" s="115"/>
      <c r="J46" s="116">
        <f>'Gemensamma Tjänster'!AQ33</f>
        <v>0</v>
      </c>
    </row>
    <row r="47" spans="3:10" ht="15" hidden="1" customHeight="1" outlineLevel="1" x14ac:dyDescent="0.25">
      <c r="C47" s="107">
        <f>'Gemensamma Tjänster'!AR2</f>
        <v>0</v>
      </c>
      <c r="D47" s="114">
        <f>'Gemensamma Tjänster'!AR15</f>
        <v>0</v>
      </c>
      <c r="E47" s="115"/>
      <c r="F47" s="94">
        <f>'Gemensamma Tjänster'!AR31</f>
        <v>0</v>
      </c>
      <c r="G47" s="115"/>
      <c r="H47" s="94">
        <f>'Gemensamma Tjänster'!AR32</f>
        <v>0</v>
      </c>
      <c r="I47" s="115"/>
      <c r="J47" s="116">
        <f>'Gemensamma Tjänster'!AR33</f>
        <v>0</v>
      </c>
    </row>
    <row r="48" spans="3:10" ht="15" hidden="1" customHeight="1" outlineLevel="1" x14ac:dyDescent="0.25">
      <c r="C48" s="107">
        <f>'Gemensamma Tjänster'!AS2</f>
        <v>0</v>
      </c>
      <c r="D48" s="114">
        <f>'Gemensamma Tjänster'!AS15</f>
        <v>0</v>
      </c>
      <c r="E48" s="115"/>
      <c r="F48" s="94">
        <f>'Gemensamma Tjänster'!AS31</f>
        <v>0</v>
      </c>
      <c r="G48" s="115"/>
      <c r="H48" s="94">
        <f>'Gemensamma Tjänster'!AS32</f>
        <v>0</v>
      </c>
      <c r="I48" s="115"/>
      <c r="J48" s="116">
        <f>'Gemensamma Tjänster'!AS33</f>
        <v>0</v>
      </c>
    </row>
    <row r="49" spans="3:10" ht="15" hidden="1" customHeight="1" outlineLevel="1" x14ac:dyDescent="0.25">
      <c r="C49" s="107">
        <f>'Gemensamma Tjänster'!AT2</f>
        <v>0</v>
      </c>
      <c r="D49" s="114">
        <f>'Gemensamma Tjänster'!AT15</f>
        <v>0</v>
      </c>
      <c r="E49" s="115"/>
      <c r="F49" s="94">
        <f>'Gemensamma Tjänster'!AT31</f>
        <v>0</v>
      </c>
      <c r="G49" s="115"/>
      <c r="H49" s="94">
        <f>'Gemensamma Tjänster'!AT32</f>
        <v>0</v>
      </c>
      <c r="I49" s="115"/>
      <c r="J49" s="116">
        <f>'Gemensamma Tjänster'!AT33</f>
        <v>0</v>
      </c>
    </row>
    <row r="50" spans="3:10" ht="15" hidden="1" customHeight="1" outlineLevel="1" x14ac:dyDescent="0.25">
      <c r="C50" s="107">
        <f>'Gemensamma Tjänster'!AU2</f>
        <v>0</v>
      </c>
      <c r="D50" s="114">
        <f>'Gemensamma Tjänster'!AU15</f>
        <v>0</v>
      </c>
      <c r="E50" s="115"/>
      <c r="F50" s="94">
        <f>'Gemensamma Tjänster'!AU31</f>
        <v>0</v>
      </c>
      <c r="G50" s="115"/>
      <c r="H50" s="94">
        <f>'Gemensamma Tjänster'!AU32</f>
        <v>0</v>
      </c>
      <c r="I50" s="115"/>
      <c r="J50" s="116">
        <f>'Gemensamma Tjänster'!AU33</f>
        <v>0</v>
      </c>
    </row>
    <row r="51" spans="3:10" ht="15" hidden="1" customHeight="1" outlineLevel="1" x14ac:dyDescent="0.25">
      <c r="C51" s="107">
        <f>'Gemensamma Tjänster'!AV2</f>
        <v>0</v>
      </c>
      <c r="D51" s="114">
        <f>'Gemensamma Tjänster'!AV15</f>
        <v>0</v>
      </c>
      <c r="E51" s="115"/>
      <c r="F51" s="94">
        <f>'Gemensamma Tjänster'!AV31</f>
        <v>0</v>
      </c>
      <c r="G51" s="115"/>
      <c r="H51" s="94">
        <f>'Gemensamma Tjänster'!AV32</f>
        <v>0</v>
      </c>
      <c r="I51" s="115"/>
      <c r="J51" s="116">
        <f>'Gemensamma Tjänster'!AV33</f>
        <v>0</v>
      </c>
    </row>
    <row r="52" spans="3:10" ht="15" hidden="1" customHeight="1" outlineLevel="1" x14ac:dyDescent="0.25">
      <c r="C52" s="107">
        <f>'Gemensamma Tjänster'!AW2</f>
        <v>0</v>
      </c>
      <c r="D52" s="114">
        <f>'Gemensamma Tjänster'!AW15</f>
        <v>0</v>
      </c>
      <c r="E52" s="115"/>
      <c r="F52" s="94">
        <f>'Gemensamma Tjänster'!AW31</f>
        <v>0</v>
      </c>
      <c r="G52" s="115"/>
      <c r="H52" s="94">
        <f>'Gemensamma Tjänster'!AW32</f>
        <v>0</v>
      </c>
      <c r="I52" s="115"/>
      <c r="J52" s="116">
        <f>'Gemensamma Tjänster'!AW33</f>
        <v>0</v>
      </c>
    </row>
    <row r="53" spans="3:10" ht="15" hidden="1" customHeight="1" outlineLevel="1" x14ac:dyDescent="0.25">
      <c r="C53" s="107">
        <f>'Gemensamma Tjänster'!AX2</f>
        <v>0</v>
      </c>
      <c r="D53" s="114">
        <f>'Gemensamma Tjänster'!AX15</f>
        <v>0</v>
      </c>
      <c r="E53" s="115"/>
      <c r="F53" s="94">
        <f>'Gemensamma Tjänster'!AX31</f>
        <v>0</v>
      </c>
      <c r="G53" s="115"/>
      <c r="H53" s="94">
        <f>'Gemensamma Tjänster'!AX32</f>
        <v>0</v>
      </c>
      <c r="I53" s="115"/>
      <c r="J53" s="116">
        <f>'Gemensamma Tjänster'!AX33</f>
        <v>0</v>
      </c>
    </row>
    <row r="54" spans="3:10" ht="15" hidden="1" customHeight="1" outlineLevel="1" x14ac:dyDescent="0.25">
      <c r="C54" s="107">
        <f>'Gemensamma Tjänster'!AY2</f>
        <v>0</v>
      </c>
      <c r="D54" s="114">
        <f>'Gemensamma Tjänster'!AY15</f>
        <v>0</v>
      </c>
      <c r="E54" s="115"/>
      <c r="F54" s="94">
        <f>'Gemensamma Tjänster'!AY31</f>
        <v>0</v>
      </c>
      <c r="G54" s="115"/>
      <c r="H54" s="94">
        <f>'Gemensamma Tjänster'!AY32</f>
        <v>0</v>
      </c>
      <c r="I54" s="115"/>
      <c r="J54" s="116">
        <f>'Gemensamma Tjänster'!AY33</f>
        <v>0</v>
      </c>
    </row>
    <row r="55" spans="3:10" ht="15" hidden="1" customHeight="1" outlineLevel="1" thickBot="1" x14ac:dyDescent="0.3">
      <c r="C55" s="117">
        <f>'Gemensamma Tjänster'!AZ2</f>
        <v>0</v>
      </c>
      <c r="D55" s="118">
        <f>'Gemensamma Tjänster'!AZ15</f>
        <v>0</v>
      </c>
      <c r="E55" s="119"/>
      <c r="F55" s="95">
        <f>'Gemensamma Tjänster'!AZ31</f>
        <v>0</v>
      </c>
      <c r="G55" s="119"/>
      <c r="H55" s="95">
        <f>'Gemensamma Tjänster'!AZ32</f>
        <v>0</v>
      </c>
      <c r="I55" s="119"/>
      <c r="J55" s="120">
        <f>'Gemensamma Tjänster'!AZ33</f>
        <v>0</v>
      </c>
    </row>
    <row r="56" spans="3:10" hidden="1" outlineLevel="1" x14ac:dyDescent="0.25">
      <c r="C56" s="115"/>
      <c r="D56" s="114"/>
      <c r="E56" s="115"/>
      <c r="F56" s="115"/>
      <c r="G56" s="115"/>
      <c r="H56" s="115"/>
      <c r="I56" s="115"/>
      <c r="J56" s="115"/>
    </row>
    <row r="57" spans="3:10" ht="15.75" collapsed="1" thickBot="1" x14ac:dyDescent="0.3">
      <c r="C57" s="115"/>
      <c r="D57" s="121"/>
      <c r="E57" s="115"/>
      <c r="F57" s="115"/>
      <c r="G57" s="115"/>
      <c r="H57" s="115"/>
      <c r="I57" s="115"/>
      <c r="J57" s="115"/>
    </row>
    <row r="58" spans="3:10" ht="21" x14ac:dyDescent="0.25">
      <c r="C58" s="108" t="s">
        <v>31</v>
      </c>
      <c r="D58" s="109">
        <f>SUM(D59:D107)</f>
        <v>6227458.5563447224</v>
      </c>
      <c r="E58" s="110"/>
      <c r="F58" s="110" t="s">
        <v>39</v>
      </c>
      <c r="G58" s="110"/>
      <c r="H58" s="110"/>
      <c r="I58" s="110"/>
      <c r="J58" s="122"/>
    </row>
    <row r="59" spans="3:10" hidden="1" outlineLevel="1" x14ac:dyDescent="0.25">
      <c r="C59" s="107" t="str">
        <f>'Valbara Tjänster'!F1</f>
        <v>Händelseanalys (Nitha)</v>
      </c>
      <c r="D59" s="114">
        <f>'Valbara Tjänster'!F11</f>
        <v>136416.26200800002</v>
      </c>
      <c r="E59" s="115"/>
      <c r="F59" s="115" t="str">
        <f>'Valbara Tjänster'!F27</f>
        <v>Kvartal förskott</v>
      </c>
      <c r="G59" s="115"/>
      <c r="H59" s="115" t="str">
        <f>'Valbara Tjänster'!F28</f>
        <v>Dec,Mar,Jun,Sep</v>
      </c>
      <c r="I59" s="115"/>
      <c r="J59" s="116" t="str">
        <f>'Valbara Tjänster'!F29</f>
        <v>N/A</v>
      </c>
    </row>
    <row r="60" spans="3:10" ht="30" hidden="1" outlineLevel="1" x14ac:dyDescent="0.25">
      <c r="C60" s="107" t="str">
        <f>'Valbara Tjänster'!J1</f>
        <v>IAM IdP
(egna anslutningar)</v>
      </c>
      <c r="D60" s="114">
        <f>'Valbara Tjänster'!J11</f>
        <v>38677.703999999998</v>
      </c>
      <c r="E60" s="115"/>
      <c r="F60" s="115" t="str">
        <f>'Valbara Tjänster'!J27</f>
        <v>Kvartal förskott</v>
      </c>
      <c r="G60" s="115"/>
      <c r="H60" s="115" t="str">
        <f>'Valbara Tjänster'!J28</f>
        <v>Dec,Mar,Jun,Sep</v>
      </c>
      <c r="I60" s="115"/>
      <c r="J60" s="116" t="str">
        <f>'Valbara Tjänster'!J29</f>
        <v>N/A</v>
      </c>
    </row>
    <row r="61" spans="3:10" hidden="1" outlineLevel="1" x14ac:dyDescent="0.25">
      <c r="C61" s="107" t="str">
        <f>'Valbara Tjänster'!N1</f>
        <v>Säkerhets-tjänster Logg, spärr &amp; samtycke</v>
      </c>
      <c r="D61" s="114">
        <f>'Valbara Tjänster'!N11</f>
        <v>38677.703999999998</v>
      </c>
      <c r="E61" s="115"/>
      <c r="F61" s="115" t="str">
        <f>'Valbara Tjänster'!N27</f>
        <v>Kvartal förskott</v>
      </c>
      <c r="G61" s="115"/>
      <c r="H61" s="115" t="str">
        <f>'Valbara Tjänster'!N28</f>
        <v>Dec,Mar,Jun,Sep</v>
      </c>
      <c r="I61" s="115"/>
      <c r="J61" s="116" t="str">
        <f>'Valbara Tjänster'!N29</f>
        <v>N/A</v>
      </c>
    </row>
    <row r="62" spans="3:10" hidden="1" outlineLevel="1" x14ac:dyDescent="0.25">
      <c r="C62" s="107" t="str">
        <f>'Valbara Tjänster'!R1</f>
        <v>IAM Autentisering (egna anslutningar)</v>
      </c>
      <c r="D62" s="114">
        <f>'Valbara Tjänster'!R11</f>
        <v>0</v>
      </c>
      <c r="E62" s="115"/>
      <c r="F62" s="115" t="str">
        <f>'Valbara Tjänster'!R27</f>
        <v>Kvartal förskott</v>
      </c>
      <c r="G62" s="115"/>
      <c r="H62" s="115" t="str">
        <f>'Valbara Tjänster'!R28</f>
        <v>Dec,Mar,Jun,Sep</v>
      </c>
      <c r="I62" s="115"/>
      <c r="J62" s="116" t="str">
        <f>'Valbara Tjänster'!R29</f>
        <v>N/A</v>
      </c>
    </row>
    <row r="63" spans="3:10" hidden="1" outlineLevel="1" x14ac:dyDescent="0.25">
      <c r="C63" s="107" t="str">
        <f>'Valbara Tjänster'!V1</f>
        <v>Personuppgifts- tjänst</v>
      </c>
      <c r="D63" s="114">
        <f>'Valbara Tjänster'!V11</f>
        <v>38677.703999999998</v>
      </c>
      <c r="E63" s="115"/>
      <c r="F63" s="115" t="str">
        <f>'Valbara Tjänster'!V27</f>
        <v>Kvartal förskott</v>
      </c>
      <c r="G63" s="115"/>
      <c r="H63" s="115" t="str">
        <f>'Valbara Tjänster'!V28</f>
        <v>Dec,Mar,Jun,Sep</v>
      </c>
      <c r="I63" s="115"/>
      <c r="J63" s="116" t="str">
        <f>'Valbara Tjänster'!V29</f>
        <v>N/A</v>
      </c>
    </row>
    <row r="64" spans="3:10" ht="45" hidden="1" outlineLevel="1" x14ac:dyDescent="0.25">
      <c r="C64" s="107" t="str">
        <f>'Valbara Tjänster'!Z1</f>
        <v xml:space="preserve">1177 formulär- hantering </v>
      </c>
      <c r="D64" s="114">
        <f>'Valbara Tjänster'!Z11</f>
        <v>290983.97050320002</v>
      </c>
      <c r="E64" s="115"/>
      <c r="F64" s="115" t="str">
        <f>'Valbara Tjänster'!Z27</f>
        <v>Kvartal förskott</v>
      </c>
      <c r="G64" s="115"/>
      <c r="H64" s="115" t="str">
        <f>'Valbara Tjänster'!Z28</f>
        <v>Dec,Mar,Jun,Sep</v>
      </c>
      <c r="I64" s="115"/>
      <c r="J64" s="116" t="str">
        <f>'Valbara Tjänster'!Z29</f>
        <v>N/A</v>
      </c>
    </row>
    <row r="65" spans="3:10" hidden="1" outlineLevel="1" x14ac:dyDescent="0.25">
      <c r="C65" s="107" t="str">
        <f>'Valbara Tjänster'!AD1</f>
        <v xml:space="preserve">Ombudstjänsten </v>
      </c>
      <c r="D65" s="114">
        <f>'Valbara Tjänster'!AD11</f>
        <v>94930.556697599997</v>
      </c>
      <c r="E65" s="115"/>
      <c r="F65" s="115" t="str">
        <f>'Valbara Tjänster'!AD27</f>
        <v>Kvartal förskott</v>
      </c>
      <c r="G65" s="115"/>
      <c r="H65" s="115" t="str">
        <f>'Valbara Tjänster'!AD28</f>
        <v>Dec,Mar,Jun,Sep</v>
      </c>
      <c r="I65" s="115"/>
      <c r="J65" s="116" t="str">
        <f>'Valbara Tjänster'!AD29</f>
        <v>N/A</v>
      </c>
    </row>
    <row r="66" spans="3:10" ht="120" hidden="1" outlineLevel="1" x14ac:dyDescent="0.25">
      <c r="C66" s="107" t="str">
        <f>'Valbara Tjänster'!AH1</f>
        <v>Hjälpmedels-tjänsten abonnemang</v>
      </c>
      <c r="D66" s="114">
        <f>'Valbara Tjänster'!AH11</f>
        <v>31200</v>
      </c>
      <c r="E66" s="115"/>
      <c r="F66" s="11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115"/>
      <c r="H66" s="115" t="str">
        <f>'Valbara Tjänster'!AH28</f>
        <v>Dec, Mar, Jun, Sep</v>
      </c>
      <c r="I66" s="115"/>
      <c r="J66" s="116" t="str">
        <f>'Valbara Tjänster'!AH29</f>
        <v>Prognos</v>
      </c>
    </row>
    <row r="67" spans="3:10" ht="45" hidden="1" outlineLevel="1" x14ac:dyDescent="0.25">
      <c r="C67" s="107" t="str">
        <f>'Valbara Tjänster'!AL1</f>
        <v>E-klient</v>
      </c>
      <c r="D67" s="114">
        <f>'Valbara Tjänster'!AL11</f>
        <v>906946.56000000006</v>
      </c>
      <c r="E67" s="115"/>
      <c r="F67" s="115" t="str">
        <f>'Valbara Tjänster'!AL27</f>
        <v>Halvårsvis i efterskott av förvaltning. Volymbaserade priser</v>
      </c>
      <c r="G67" s="115"/>
      <c r="H67" s="115" t="str">
        <f>'Valbara Tjänster'!AL28</f>
        <v>Jun, Dec</v>
      </c>
      <c r="I67" s="115"/>
      <c r="J67" s="116" t="str">
        <f>'Valbara Tjänster'!AL29</f>
        <v>Prognos 2023! Faktureras av förvaltningen</v>
      </c>
    </row>
    <row r="68" spans="3:10" ht="60" hidden="1" outlineLevel="1" x14ac:dyDescent="0.25">
      <c r="C68" s="107" t="str">
        <f>'Valbara Tjänster'!AP1</f>
        <v>Eira Licenser (innehåll)</v>
      </c>
      <c r="D68" s="114">
        <f>'Valbara Tjänster'!AP11</f>
        <v>1276618.3960855522</v>
      </c>
      <c r="E68" s="115"/>
      <c r="F68" s="115" t="str">
        <f>'Valbara Tjänster'!AP27</f>
        <v>Licenskostnaden fördelas solidariskt mellan landsting och regioner baserat på antal invånare.</v>
      </c>
      <c r="G68" s="115"/>
      <c r="H68" s="115" t="str">
        <f>'Valbara Tjänster'!AP28</f>
        <v>Årsvis engång i Dec</v>
      </c>
      <c r="I68" s="115"/>
      <c r="J68" s="116" t="str">
        <f>'Valbara Tjänster'!AP29</f>
        <v>Prognos</v>
      </c>
    </row>
    <row r="69" spans="3:10" ht="30" hidden="1" outlineLevel="1" x14ac:dyDescent="0.25">
      <c r="C69" s="107" t="str">
        <f>'Valbara Tjänster'!AT1</f>
        <v>Informations- utlämning till kvalitetsregister</v>
      </c>
      <c r="D69" s="114">
        <f>'Valbara Tjänster'!AT11</f>
        <v>0</v>
      </c>
      <c r="E69" s="115"/>
      <c r="F69" s="115" t="str">
        <f>'Valbara Tjänster'!AT27</f>
        <v>Faktureras separat av tjänstens förvaltning</v>
      </c>
      <c r="G69" s="115"/>
      <c r="H69" s="115" t="str">
        <f>'Valbara Tjänster'!AT28</f>
        <v xml:space="preserve"> </v>
      </c>
      <c r="I69" s="115"/>
      <c r="J69" s="123" t="str">
        <f>'Valbara Tjänster'!AT29</f>
        <v>Ingen ab.fakturering</v>
      </c>
    </row>
    <row r="70" spans="3:10" hidden="1" outlineLevel="1" x14ac:dyDescent="0.25">
      <c r="C70" s="107" t="str">
        <f>'Valbara Tjänster'!AX1</f>
        <v>Säker Digital Kommunikation SDK Utgår 2024!</v>
      </c>
      <c r="D70" s="114">
        <f>'Valbara Tjänster'!AX11</f>
        <v>0</v>
      </c>
      <c r="E70" s="115"/>
      <c r="F70" s="115" t="str">
        <f>'Valbara Tjänster'!AX27</f>
        <v>Ingen abonnemangsfakt 2023</v>
      </c>
      <c r="G70" s="115"/>
      <c r="H70" s="115">
        <f>'Valbara Tjänster'!AX28</f>
        <v>0</v>
      </c>
      <c r="I70" s="115"/>
      <c r="J70" s="116" t="str">
        <f>'Valbara Tjänster'!AX29</f>
        <v>Ingen fakturering 2024</v>
      </c>
    </row>
    <row r="71" spans="3:10" hidden="1" outlineLevel="1" x14ac:dyDescent="0.25">
      <c r="C71" s="107" t="str">
        <f>'Valbara Tjänster'!BB1</f>
        <v>Bild (i 1177 på telefon)</v>
      </c>
      <c r="D71" s="114">
        <f>'Valbara Tjänster'!BB11</f>
        <v>192159.60041823998</v>
      </c>
      <c r="E71" s="115"/>
      <c r="F71" s="115" t="str">
        <f>'Valbara Tjänster'!BB27</f>
        <v>Kvartal förskott</v>
      </c>
      <c r="G71" s="115"/>
      <c r="H71" s="115" t="str">
        <f>'Valbara Tjänster'!BB28</f>
        <v>Dec,Mar,Jun,Sep</v>
      </c>
      <c r="I71" s="115"/>
      <c r="J71" s="116">
        <f>'Valbara Tjänster'!BB29</f>
        <v>0</v>
      </c>
    </row>
    <row r="72" spans="3:10" hidden="1" outlineLevel="1" x14ac:dyDescent="0.25">
      <c r="C72" s="107" t="str">
        <f>'Valbara Tjänster'!BF1</f>
        <v>Video (i 1177 på telefon)</v>
      </c>
      <c r="D72" s="114">
        <f>'Valbara Tjänster'!BF11</f>
        <v>303346.96338003199</v>
      </c>
      <c r="E72" s="115"/>
      <c r="F72" s="115" t="str">
        <f>'Valbara Tjänster'!BF27</f>
        <v>Kvartal förskott</v>
      </c>
      <c r="G72" s="115"/>
      <c r="H72" s="115" t="str">
        <f>'Valbara Tjänster'!BF28</f>
        <v>Dec,Mar,Jun,Sep</v>
      </c>
      <c r="I72" s="115"/>
      <c r="J72" s="116">
        <f>'Valbara Tjänster'!BF29</f>
        <v>0</v>
      </c>
    </row>
    <row r="73" spans="3:10" hidden="1" outlineLevel="1" x14ac:dyDescent="0.25">
      <c r="C73" s="107" t="str">
        <f>'Valbara Tjänster'!BJ1</f>
        <v>Utbudstjänsten</v>
      </c>
      <c r="D73" s="114">
        <f>'Valbara Tjänster'!BJ11</f>
        <v>0</v>
      </c>
      <c r="E73" s="115"/>
      <c r="F73" s="115" t="str">
        <f>'Valbara Tjänster'!BJ27</f>
        <v>Kvartal förskott</v>
      </c>
      <c r="G73" s="115"/>
      <c r="H73" s="115" t="str">
        <f>'Valbara Tjänster'!BJ28</f>
        <v>Dec,Mar,Jun,Sep</v>
      </c>
      <c r="I73" s="115"/>
      <c r="J73" s="116" t="str">
        <f>'Valbara Tjänster'!BJ29</f>
        <v>Pausad</v>
      </c>
    </row>
    <row r="74" spans="3:10" hidden="1" outlineLevel="1" x14ac:dyDescent="0.25">
      <c r="C74" s="107" t="str">
        <f>'Valbara Tjänster'!BN1</f>
        <v>Statistiktjänst Organisations-statistik</v>
      </c>
      <c r="D74" s="114">
        <f>'Valbara Tjänster'!BN11</f>
        <v>33719.222347200004</v>
      </c>
      <c r="E74" s="115"/>
      <c r="F74" s="115" t="str">
        <f>'Valbara Tjänster'!BN27</f>
        <v>Kvartal förskott</v>
      </c>
      <c r="G74" s="115"/>
      <c r="H74" s="115" t="str">
        <f>'Valbara Tjänster'!BN28</f>
        <v>Dec,Mar,Jun,Sep</v>
      </c>
      <c r="I74" s="115"/>
      <c r="J74" s="116">
        <f>'Valbara Tjänster'!BN29</f>
        <v>0</v>
      </c>
    </row>
    <row r="75" spans="3:10" s="90" customFormat="1" ht="45" hidden="1" outlineLevel="1" x14ac:dyDescent="0.25">
      <c r="C75" s="107" t="str">
        <f>'Valbara Tjänster'!BR1</f>
        <v xml:space="preserve">1177 inkorg </v>
      </c>
      <c r="D75" s="114">
        <f>'Valbara Tjänster'!BR11</f>
        <v>48927.840000000004</v>
      </c>
      <c r="E75" s="115"/>
      <c r="F75" s="94" t="str">
        <f>'Valbara Tjänster'!BR27</f>
        <v xml:space="preserve">Volymsbaserad. Faktureras av förvaltning kvartalsvis efterskott </v>
      </c>
      <c r="G75" s="115"/>
      <c r="H75" s="94">
        <f>'Valbara Tjänster'!BR28</f>
        <v>0</v>
      </c>
      <c r="I75" s="115"/>
      <c r="J75" s="220">
        <f>'Valbara Tjänster'!BR29</f>
        <v>0</v>
      </c>
    </row>
    <row r="76" spans="3:10" s="90" customFormat="1" hidden="1" outlineLevel="1" x14ac:dyDescent="0.25">
      <c r="C76" s="107" t="str">
        <f>'Valbara Tjänster'!BV1</f>
        <v>Svevac 
Utgår 2024</v>
      </c>
      <c r="D76" s="114">
        <f>'Valbara Tjänster'!BV11</f>
        <v>0</v>
      </c>
      <c r="E76" s="115"/>
      <c r="F76" s="94" t="str">
        <f>'Valbara Tjänster'!BV27</f>
        <v>Prel. Engång förskott 2023</v>
      </c>
      <c r="G76" s="115"/>
      <c r="H76" s="94" t="str">
        <f>'Valbara Tjänster'!BV28</f>
        <v>Dec,Mars</v>
      </c>
      <c r="I76" s="115"/>
      <c r="J76" s="220" t="str">
        <f>'Valbara Tjänster'!BV29</f>
        <v>Avslutas halvår 2023</v>
      </c>
    </row>
    <row r="77" spans="3:10" s="90" customFormat="1" ht="30" hidden="1" outlineLevel="1" x14ac:dyDescent="0.25">
      <c r="C77" s="107" t="str">
        <f>'Valbara Tjänster'!BZ1</f>
        <v>Digitalt möte</v>
      </c>
      <c r="D77" s="114">
        <f>'Valbara Tjänster'!BZ11</f>
        <v>0</v>
      </c>
      <c r="E77" s="115"/>
      <c r="F77" s="94" t="str">
        <f>'Valbara Tjänster'!BZ27</f>
        <v>Volymbaserad. Faktureras av förvaltning</v>
      </c>
      <c r="G77" s="115"/>
      <c r="H77" s="94">
        <f>'Valbara Tjänster'!BZ28</f>
        <v>0</v>
      </c>
      <c r="I77" s="115"/>
      <c r="J77" s="220" t="str">
        <f>'Valbara Tjänster'!BZ29</f>
        <v>Prognos</v>
      </c>
    </row>
    <row r="78" spans="3:10" s="90" customFormat="1" hidden="1" outlineLevel="1" x14ac:dyDescent="0.25">
      <c r="C78" s="107" t="str">
        <f>'Valbara Tjänster'!CD1</f>
        <v>Video och distans Infrastruktur</v>
      </c>
      <c r="D78" s="114">
        <f>'Valbara Tjänster'!CD11</f>
        <v>88195.533323185606</v>
      </c>
      <c r="E78" s="115"/>
      <c r="F78" s="94" t="str">
        <f>'Valbara Tjänster'!CD27</f>
        <v>Kvartal förskott</v>
      </c>
      <c r="G78" s="115"/>
      <c r="H78" s="94" t="str">
        <f>'Valbara Tjänster'!CD28</f>
        <v>Dec,Mar,Jun,Sep</v>
      </c>
      <c r="I78" s="115"/>
      <c r="J78" s="220">
        <f>'Valbara Tjänster'!CD29</f>
        <v>0</v>
      </c>
    </row>
    <row r="79" spans="3:10" s="90" customFormat="1" hidden="1" outlineLevel="1" x14ac:dyDescent="0.25">
      <c r="C79" s="107" t="str">
        <f>'Valbara Tjänster'!CH1</f>
        <v>Video &amp; distans Flerpartsmöte</v>
      </c>
      <c r="D79" s="114">
        <f>'Valbara Tjänster'!CH11</f>
        <v>0</v>
      </c>
      <c r="E79" s="115"/>
      <c r="F79" s="94" t="str">
        <f>'Valbara Tjänster'!CH27</f>
        <v>Kvartal förskott</v>
      </c>
      <c r="G79" s="115"/>
      <c r="H79" s="94" t="str">
        <f>'Valbara Tjänster'!CH28</f>
        <v>Dec,Mar,Jun,Sep</v>
      </c>
      <c r="I79" s="115"/>
      <c r="J79" s="220">
        <f>'Valbara Tjänster'!CH29</f>
        <v>0</v>
      </c>
    </row>
    <row r="80" spans="3:10" s="90" customFormat="1" hidden="1" outlineLevel="1" x14ac:dyDescent="0.25">
      <c r="C80" s="107" t="str">
        <f>'Valbara Tjänster'!CL1</f>
        <v xml:space="preserve">1177 Egen provhantering </v>
      </c>
      <c r="D80" s="114">
        <f>'Valbara Tjänster'!CL11</f>
        <v>335206.76800000004</v>
      </c>
      <c r="E80" s="115"/>
      <c r="F80" s="94" t="str">
        <f>'Valbara Tjänster'!CL27</f>
        <v>Kvartal förskott</v>
      </c>
      <c r="G80" s="115"/>
      <c r="H80" s="94" t="str">
        <f>'Valbara Tjänster'!CL28</f>
        <v>Dec,Mar,Jun,Sep</v>
      </c>
      <c r="I80" s="115"/>
      <c r="J80" s="220">
        <f>'Valbara Tjänster'!CL29</f>
        <v>0</v>
      </c>
    </row>
    <row r="81" spans="3:10" s="90" customFormat="1" ht="30" hidden="1" outlineLevel="1" x14ac:dyDescent="0.25">
      <c r="C81" s="107" t="str">
        <f>'Valbara Tjänster'!CP1</f>
        <v>1177 Symtom- bedömning och hänvisning</v>
      </c>
      <c r="D81" s="114">
        <f>'Valbara Tjänster'!CP11</f>
        <v>1856529.7920000001</v>
      </c>
      <c r="E81" s="115"/>
      <c r="F81" s="94" t="str">
        <f>'Valbara Tjänster'!CP27</f>
        <v>Kvartal förskott</v>
      </c>
      <c r="G81" s="115"/>
      <c r="H81" s="94" t="str">
        <f>'Valbara Tjänster'!CP28</f>
        <v>Dec,Mar,Jun,Sep</v>
      </c>
      <c r="I81" s="115"/>
      <c r="J81" s="220" t="str">
        <f>'Valbara Tjänster'!CP29</f>
        <v>Mars 2023 separat sedan kvartalsvis förskott</v>
      </c>
    </row>
    <row r="82" spans="3:10" s="90" customFormat="1" hidden="1" outlineLevel="1" x14ac:dyDescent="0.25">
      <c r="C82" s="107" t="str">
        <f>'Valbara Tjänster'!CT1</f>
        <v>Underskrifts-tjänst (NY 2023)</v>
      </c>
      <c r="D82" s="114">
        <f>'Valbara Tjänster'!CT11</f>
        <v>186569.563429392</v>
      </c>
      <c r="E82" s="115"/>
      <c r="F82" s="94" t="str">
        <f>'Valbara Tjänster'!CT27</f>
        <v>Kvartal förskott</v>
      </c>
      <c r="G82" s="115"/>
      <c r="H82" s="94" t="str">
        <f>'Valbara Tjänster'!CT28</f>
        <v>Dec,Mar,Jun,Sep</v>
      </c>
      <c r="I82" s="115"/>
      <c r="J82" s="220">
        <f>'Valbara Tjänster'!CT29</f>
        <v>0</v>
      </c>
    </row>
    <row r="83" spans="3:10" s="90" customFormat="1" ht="30" hidden="1" outlineLevel="1" x14ac:dyDescent="0.25">
      <c r="C83" s="107" t="str">
        <f>'Valbara Tjänster'!CX1</f>
        <v>Terminologi-tjänst (ny i förvaltning 2024)</v>
      </c>
      <c r="D83" s="114">
        <f>'Valbara Tjänster'!CX11</f>
        <v>208668.35703822537</v>
      </c>
      <c r="E83" s="115"/>
      <c r="F83" s="94" t="str">
        <f>'Valbara Tjänster'!CX27</f>
        <v>Övergår från utveckling 2024</v>
      </c>
      <c r="G83" s="115"/>
      <c r="H83" s="94" t="str">
        <f>'Valbara Tjänster'!CX28</f>
        <v>Dec,Mar,Jun,Sep</v>
      </c>
      <c r="I83" s="115"/>
      <c r="J83" s="220" t="str">
        <f>'Valbara Tjänster'!CX29</f>
        <v>Faktureras 2023 mot utveckling</v>
      </c>
    </row>
    <row r="84" spans="3:10" s="90" customFormat="1" hidden="1" outlineLevel="1" x14ac:dyDescent="0.25">
      <c r="C84" s="107" t="str">
        <f>'Valbara Tjänster'!DB1</f>
        <v>Statistiktjänst export</v>
      </c>
      <c r="D84" s="114">
        <f>'Valbara Tjänster'!DB11</f>
        <v>121006.059114096</v>
      </c>
      <c r="E84" s="115"/>
      <c r="F84" s="94" t="str">
        <f>'Valbara Tjänster'!DB27</f>
        <v>Kvartal förskott</v>
      </c>
      <c r="G84" s="115"/>
      <c r="H84" s="94" t="str">
        <f>'Valbara Tjänster'!DB28</f>
        <v>Dec,Mar,Jun,Sep</v>
      </c>
      <c r="I84" s="115"/>
      <c r="J84" s="220">
        <f>'Valbara Tjänster'!DB29</f>
        <v>0</v>
      </c>
    </row>
    <row r="85" spans="3:10" s="90" customFormat="1" hidden="1" outlineLevel="1" x14ac:dyDescent="0.25">
      <c r="C85" s="107" t="str">
        <f>'Valbara Tjänster'!DF1</f>
        <v>Beställning läkemedelsnära produkter</v>
      </c>
      <c r="D85" s="114">
        <f>'Valbara Tjänster'!DF11</f>
        <v>0</v>
      </c>
      <c r="E85" s="115"/>
      <c r="F85" s="94" t="str">
        <f>'Valbara Tjänster'!DF27</f>
        <v>Pris ej fastställt</v>
      </c>
      <c r="G85" s="115"/>
      <c r="H85" s="94">
        <f>'Valbara Tjänster'!DF28</f>
        <v>0</v>
      </c>
      <c r="I85" s="115"/>
      <c r="J85" s="220">
        <f>'Valbara Tjänster'!DF29</f>
        <v>0</v>
      </c>
    </row>
    <row r="86" spans="3:10" s="90" customFormat="1" ht="30" hidden="1" outlineLevel="1" x14ac:dyDescent="0.25">
      <c r="C86" s="107" t="str">
        <f>'Valbara Tjänster'!DJ1</f>
        <v>Net-Id</v>
      </c>
      <c r="D86" s="114">
        <f>'Valbara Tjänster'!DJ11</f>
        <v>0</v>
      </c>
      <c r="E86" s="115"/>
      <c r="F86" s="94" t="str">
        <f>'Valbara Tjänster'!DJ27</f>
        <v>Väntar på avsiktsförklaring</v>
      </c>
      <c r="G86" s="115"/>
      <c r="H86" s="94">
        <f>'Valbara Tjänster'!DJ28</f>
        <v>0</v>
      </c>
      <c r="I86" s="115"/>
      <c r="J86" s="220">
        <f>'Valbara Tjänster'!DJ29</f>
        <v>0</v>
      </c>
    </row>
    <row r="87" spans="3:10" s="90" customFormat="1" hidden="1" outlineLevel="1" x14ac:dyDescent="0.25">
      <c r="C87" s="107">
        <f>'Valbara Tjänster'!DN1</f>
        <v>0</v>
      </c>
      <c r="D87" s="114">
        <f>'Valbara Tjänster'!DN11</f>
        <v>0</v>
      </c>
      <c r="E87" s="115"/>
      <c r="F87" s="94">
        <f>'Valbara Tjänster'!DN27</f>
        <v>0</v>
      </c>
      <c r="G87" s="115"/>
      <c r="H87" s="94">
        <f>'Valbara Tjänster'!DN28</f>
        <v>0</v>
      </c>
      <c r="I87" s="115"/>
      <c r="J87" s="220">
        <f>'Valbara Tjänster'!DN29</f>
        <v>0</v>
      </c>
    </row>
    <row r="88" spans="3:10" s="90" customFormat="1" hidden="1" outlineLevel="1" x14ac:dyDescent="0.25">
      <c r="C88" s="107">
        <f>'Valbara Tjänster'!DR1</f>
        <v>0</v>
      </c>
      <c r="D88" s="114">
        <f>'Valbara Tjänster'!DR11</f>
        <v>0</v>
      </c>
      <c r="E88" s="115"/>
      <c r="F88" s="94">
        <f>'Valbara Tjänster'!DR27</f>
        <v>0</v>
      </c>
      <c r="G88" s="115"/>
      <c r="H88" s="94">
        <f>'Valbara Tjänster'!DR28</f>
        <v>0</v>
      </c>
      <c r="I88" s="115"/>
      <c r="J88" s="220">
        <f>'Valbara Tjänster'!DR29</f>
        <v>0</v>
      </c>
    </row>
    <row r="89" spans="3:10" s="90" customFormat="1" ht="15.75" hidden="1" customHeight="1" outlineLevel="1" x14ac:dyDescent="0.25">
      <c r="C89" s="107">
        <f>'Valbara Tjänster'!DV1</f>
        <v>0</v>
      </c>
      <c r="D89" s="114">
        <f>'Valbara Tjänster'!DV11</f>
        <v>0</v>
      </c>
      <c r="E89" s="115"/>
      <c r="F89" s="94">
        <f>'Valbara Tjänster'!DV27</f>
        <v>0</v>
      </c>
      <c r="G89" s="115"/>
      <c r="H89" s="94">
        <f>'Valbara Tjänster'!DV28</f>
        <v>0</v>
      </c>
      <c r="I89" s="115"/>
      <c r="J89" s="220">
        <f>'Valbara Tjänster'!DV29</f>
        <v>0</v>
      </c>
    </row>
    <row r="90" spans="3:10" s="90" customFormat="1" ht="15.75" hidden="1" customHeight="1" outlineLevel="1" x14ac:dyDescent="0.25">
      <c r="C90" s="107">
        <f>'Valbara Tjänster'!DZ1</f>
        <v>0</v>
      </c>
      <c r="D90" s="114">
        <f>'Valbara Tjänster'!DZ11</f>
        <v>0</v>
      </c>
      <c r="E90" s="115"/>
      <c r="F90" s="94">
        <f>'Valbara Tjänster'!DZ27</f>
        <v>0</v>
      </c>
      <c r="G90" s="115"/>
      <c r="H90" s="94">
        <f>'Valbara Tjänster'!DZ28</f>
        <v>0</v>
      </c>
      <c r="I90" s="115"/>
      <c r="J90" s="220">
        <f>'Valbara Tjänster'!DZ29</f>
        <v>0</v>
      </c>
    </row>
    <row r="91" spans="3:10" s="90" customFormat="1" ht="15.75" hidden="1" customHeight="1" outlineLevel="1" x14ac:dyDescent="0.25">
      <c r="C91" s="107">
        <f>'Valbara Tjänster'!ED1</f>
        <v>0</v>
      </c>
      <c r="D91" s="114">
        <f>'Valbara Tjänster'!ED11</f>
        <v>0</v>
      </c>
      <c r="E91" s="115"/>
      <c r="F91" s="94">
        <f>'Valbara Tjänster'!ED27</f>
        <v>0</v>
      </c>
      <c r="G91" s="115"/>
      <c r="H91" s="94">
        <f>'Valbara Tjänster'!ED28</f>
        <v>0</v>
      </c>
      <c r="I91" s="115"/>
      <c r="J91" s="220">
        <f>'Valbara Tjänster'!ED29</f>
        <v>0</v>
      </c>
    </row>
    <row r="92" spans="3:10" s="90" customFormat="1" ht="15.75" hidden="1" customHeight="1" outlineLevel="1" x14ac:dyDescent="0.25">
      <c r="C92" s="107">
        <f>'Valbara Tjänster'!EH1</f>
        <v>0</v>
      </c>
      <c r="D92" s="114">
        <f>'Valbara Tjänster'!EH11</f>
        <v>0</v>
      </c>
      <c r="E92" s="115"/>
      <c r="F92" s="94">
        <f>'Valbara Tjänster'!EH27</f>
        <v>0</v>
      </c>
      <c r="G92" s="115"/>
      <c r="H92" s="94">
        <f>'Valbara Tjänster'!EH28</f>
        <v>0</v>
      </c>
      <c r="I92" s="115"/>
      <c r="J92" s="220">
        <f>'Valbara Tjänster'!EH29</f>
        <v>0</v>
      </c>
    </row>
    <row r="93" spans="3:10" s="90" customFormat="1" ht="15.75" hidden="1" customHeight="1" outlineLevel="1" x14ac:dyDescent="0.25">
      <c r="C93" s="107">
        <f>'Valbara Tjänster'!EL1</f>
        <v>0</v>
      </c>
      <c r="D93" s="114">
        <f>'Valbara Tjänster'!EL11</f>
        <v>0</v>
      </c>
      <c r="E93" s="115"/>
      <c r="F93" s="94">
        <f>'Valbara Tjänster'!EL27</f>
        <v>0</v>
      </c>
      <c r="G93" s="115"/>
      <c r="H93" s="94">
        <f>'Valbara Tjänster'!EL28</f>
        <v>0</v>
      </c>
      <c r="I93" s="115"/>
      <c r="J93" s="220">
        <f>'Valbara Tjänster'!EL29</f>
        <v>0</v>
      </c>
    </row>
    <row r="94" spans="3:10" s="90" customFormat="1" ht="15.75" hidden="1" customHeight="1" outlineLevel="1" x14ac:dyDescent="0.25">
      <c r="C94" s="107">
        <f>'Valbara Tjänster'!EP1</f>
        <v>0</v>
      </c>
      <c r="D94" s="114">
        <f>'Valbara Tjänster'!EP11</f>
        <v>0</v>
      </c>
      <c r="E94" s="115"/>
      <c r="F94" s="94">
        <f>'Valbara Tjänster'!EP27</f>
        <v>0</v>
      </c>
      <c r="G94" s="115"/>
      <c r="H94" s="94">
        <f>'Valbara Tjänster'!EP28</f>
        <v>0</v>
      </c>
      <c r="I94" s="115"/>
      <c r="J94" s="220">
        <f>'Valbara Tjänster'!EP29</f>
        <v>0</v>
      </c>
    </row>
    <row r="95" spans="3:10" s="90" customFormat="1" ht="15.75" hidden="1" customHeight="1" outlineLevel="1" x14ac:dyDescent="0.25">
      <c r="C95" s="107">
        <f>'Valbara Tjänster'!ET1</f>
        <v>0</v>
      </c>
      <c r="D95" s="114">
        <f>'Valbara Tjänster'!ET11</f>
        <v>0</v>
      </c>
      <c r="E95" s="115"/>
      <c r="F95" s="94">
        <f>'Valbara Tjänster'!ET27</f>
        <v>0</v>
      </c>
      <c r="G95" s="115"/>
      <c r="H95" s="94">
        <f>'Valbara Tjänster'!ET28</f>
        <v>0</v>
      </c>
      <c r="I95" s="115"/>
      <c r="J95" s="220">
        <f>'Valbara Tjänster'!ET29</f>
        <v>0</v>
      </c>
    </row>
    <row r="96" spans="3:10" s="90" customFormat="1" ht="15.75" hidden="1" customHeight="1" outlineLevel="1" x14ac:dyDescent="0.25">
      <c r="C96" s="107">
        <f>'Valbara Tjänster'!EX1</f>
        <v>0</v>
      </c>
      <c r="D96" s="114">
        <f>'Valbara Tjänster'!EX11</f>
        <v>0</v>
      </c>
      <c r="E96" s="115"/>
      <c r="F96" s="94">
        <f>'Valbara Tjänster'!EX27</f>
        <v>0</v>
      </c>
      <c r="G96" s="115"/>
      <c r="H96" s="94">
        <f>'Valbara Tjänster'!EX28</f>
        <v>0</v>
      </c>
      <c r="I96" s="115"/>
      <c r="J96" s="220">
        <f>'Valbara Tjänster'!EX29</f>
        <v>0</v>
      </c>
    </row>
    <row r="97" spans="3:10" s="90" customFormat="1" ht="15.75" hidden="1" customHeight="1" outlineLevel="1" x14ac:dyDescent="0.25">
      <c r="C97" s="107">
        <f>'Valbara Tjänster'!FB1</f>
        <v>0</v>
      </c>
      <c r="D97" s="114">
        <f>'Valbara Tjänster'!FB11</f>
        <v>0</v>
      </c>
      <c r="E97" s="115"/>
      <c r="F97" s="94">
        <f>'Valbara Tjänster'!FB27</f>
        <v>0</v>
      </c>
      <c r="G97" s="115"/>
      <c r="H97" s="94">
        <f>'Valbara Tjänster'!FB28</f>
        <v>0</v>
      </c>
      <c r="I97" s="115"/>
      <c r="J97" s="220">
        <f>'Valbara Tjänster'!FB29</f>
        <v>0</v>
      </c>
    </row>
    <row r="98" spans="3:10" s="90" customFormat="1" ht="15.75" hidden="1" customHeight="1" outlineLevel="1" x14ac:dyDescent="0.25">
      <c r="C98" s="107">
        <f>'Valbara Tjänster'!FF1</f>
        <v>0</v>
      </c>
      <c r="D98" s="114">
        <f>'Valbara Tjänster'!FF11</f>
        <v>0</v>
      </c>
      <c r="E98" s="115"/>
      <c r="F98" s="94">
        <f>'Valbara Tjänster'!FF27</f>
        <v>0</v>
      </c>
      <c r="G98" s="115"/>
      <c r="H98" s="94">
        <f>'Valbara Tjänster'!FF28</f>
        <v>0</v>
      </c>
      <c r="I98" s="115"/>
      <c r="J98" s="220">
        <f>'Valbara Tjänster'!FF29</f>
        <v>0</v>
      </c>
    </row>
    <row r="99" spans="3:10" s="90" customFormat="1" ht="15.75" hidden="1" customHeight="1" outlineLevel="1" x14ac:dyDescent="0.25">
      <c r="C99" s="107">
        <f>'Valbara Tjänster'!FJ1</f>
        <v>0</v>
      </c>
      <c r="D99" s="114">
        <f>'Valbara Tjänster'!FJ11</f>
        <v>0</v>
      </c>
      <c r="E99" s="115"/>
      <c r="F99" s="94">
        <f>'Valbara Tjänster'!FJ27</f>
        <v>0</v>
      </c>
      <c r="G99" s="115"/>
      <c r="H99" s="94">
        <f>'Valbara Tjänster'!FJ28</f>
        <v>0</v>
      </c>
      <c r="I99" s="115"/>
      <c r="J99" s="220">
        <f>'Valbara Tjänster'!FJ29</f>
        <v>0</v>
      </c>
    </row>
    <row r="100" spans="3:10" s="90" customFormat="1" ht="15.75" hidden="1" customHeight="1" outlineLevel="1" x14ac:dyDescent="0.25">
      <c r="C100" s="107">
        <f>'Valbara Tjänster'!FN1</f>
        <v>0</v>
      </c>
      <c r="D100" s="114">
        <f>'Valbara Tjänster'!FN11</f>
        <v>0</v>
      </c>
      <c r="E100" s="115"/>
      <c r="F100" s="94">
        <f>'Valbara Tjänster'!FN27</f>
        <v>0</v>
      </c>
      <c r="G100" s="115"/>
      <c r="H100" s="94">
        <f>'Valbara Tjänster'!FN28</f>
        <v>0</v>
      </c>
      <c r="I100" s="115"/>
      <c r="J100" s="220">
        <f>'Valbara Tjänster'!FN29</f>
        <v>0</v>
      </c>
    </row>
    <row r="101" spans="3:10" s="90" customFormat="1" ht="15.75" hidden="1" customHeight="1" outlineLevel="1" x14ac:dyDescent="0.25">
      <c r="C101" s="107">
        <f>'Valbara Tjänster'!FR1</f>
        <v>0</v>
      </c>
      <c r="D101" s="114">
        <f>'Valbara Tjänster'!FR11</f>
        <v>0</v>
      </c>
      <c r="E101" s="115"/>
      <c r="F101" s="94">
        <f>'Valbara Tjänster'!FR27</f>
        <v>0</v>
      </c>
      <c r="G101" s="115"/>
      <c r="H101" s="94">
        <f>'Valbara Tjänster'!FR28</f>
        <v>0</v>
      </c>
      <c r="I101" s="115"/>
      <c r="J101" s="220">
        <f>'Valbara Tjänster'!FR29</f>
        <v>0</v>
      </c>
    </row>
    <row r="102" spans="3:10" s="90" customFormat="1" ht="15.75" hidden="1" customHeight="1" outlineLevel="1" x14ac:dyDescent="0.25">
      <c r="C102" s="107">
        <f>'Valbara Tjänster'!FV1</f>
        <v>0</v>
      </c>
      <c r="D102" s="114">
        <f>'Valbara Tjänster'!FV11</f>
        <v>0</v>
      </c>
      <c r="E102" s="115"/>
      <c r="F102" s="94">
        <f>'Valbara Tjänster'!FV27</f>
        <v>0</v>
      </c>
      <c r="G102" s="115"/>
      <c r="H102" s="94">
        <f>'Valbara Tjänster'!FV28</f>
        <v>0</v>
      </c>
      <c r="I102" s="115"/>
      <c r="J102" s="220">
        <f>'Valbara Tjänster'!FV29</f>
        <v>0</v>
      </c>
    </row>
    <row r="103" spans="3:10" s="90" customFormat="1" ht="15.75" hidden="1" customHeight="1" outlineLevel="1" x14ac:dyDescent="0.25">
      <c r="C103" s="107">
        <f>'Valbara Tjänster'!FZ1</f>
        <v>0</v>
      </c>
      <c r="D103" s="114">
        <f>'Valbara Tjänster'!FZ11</f>
        <v>0</v>
      </c>
      <c r="E103" s="115"/>
      <c r="F103" s="94">
        <f>'Valbara Tjänster'!FZ27</f>
        <v>0</v>
      </c>
      <c r="G103" s="115"/>
      <c r="H103" s="94">
        <f>'Valbara Tjänster'!FZ28</f>
        <v>0</v>
      </c>
      <c r="I103" s="115"/>
      <c r="J103" s="220">
        <f>'Valbara Tjänster'!FZ29</f>
        <v>0</v>
      </c>
    </row>
    <row r="104" spans="3:10" s="90" customFormat="1" ht="15.75" hidden="1" customHeight="1" outlineLevel="1" x14ac:dyDescent="0.25">
      <c r="C104" s="107">
        <f>'Valbara Tjänster'!GD1</f>
        <v>0</v>
      </c>
      <c r="D104" s="114">
        <f>'Valbara Tjänster'!GD11</f>
        <v>0</v>
      </c>
      <c r="E104" s="115"/>
      <c r="F104" s="94">
        <f>'Valbara Tjänster'!GD27</f>
        <v>0</v>
      </c>
      <c r="G104" s="115"/>
      <c r="H104" s="94">
        <f>'Valbara Tjänster'!GD28</f>
        <v>0</v>
      </c>
      <c r="I104" s="115"/>
      <c r="J104" s="220">
        <f>'Valbara Tjänster'!GD29</f>
        <v>0</v>
      </c>
    </row>
    <row r="105" spans="3:10" s="90" customFormat="1" ht="15.75" hidden="1" customHeight="1" outlineLevel="1" x14ac:dyDescent="0.25">
      <c r="C105" s="107">
        <f>'Valbara Tjänster'!GH1</f>
        <v>0</v>
      </c>
      <c r="D105" s="114">
        <f>'Valbara Tjänster'!GH11</f>
        <v>0</v>
      </c>
      <c r="E105" s="115"/>
      <c r="F105" s="94">
        <f>'Valbara Tjänster'!GH27</f>
        <v>0</v>
      </c>
      <c r="G105" s="115"/>
      <c r="H105" s="94">
        <f>'Valbara Tjänster'!GH28</f>
        <v>0</v>
      </c>
      <c r="I105" s="115"/>
      <c r="J105" s="220">
        <f>'Valbara Tjänster'!GH29</f>
        <v>0</v>
      </c>
    </row>
    <row r="106" spans="3:10" s="90" customFormat="1" ht="15.75" hidden="1" customHeight="1" outlineLevel="1" x14ac:dyDescent="0.25">
      <c r="C106" s="107">
        <f>'Valbara Tjänster'!GL1</f>
        <v>0</v>
      </c>
      <c r="D106" s="114">
        <f>'Valbara Tjänster'!GL11</f>
        <v>0</v>
      </c>
      <c r="E106" s="115"/>
      <c r="F106" s="94">
        <f>'Valbara Tjänster'!GL27</f>
        <v>0</v>
      </c>
      <c r="G106" s="115"/>
      <c r="H106" s="94">
        <f>'Valbara Tjänster'!GL28</f>
        <v>0</v>
      </c>
      <c r="I106" s="115"/>
      <c r="J106" s="220">
        <f>'Valbara Tjänster'!GL29</f>
        <v>0</v>
      </c>
    </row>
    <row r="107" spans="3:10" s="90" customFormat="1" ht="15.75" hidden="1" customHeight="1" outlineLevel="1" thickBot="1" x14ac:dyDescent="0.3">
      <c r="C107" s="117">
        <f>'Valbara Tjänster'!GP1</f>
        <v>0</v>
      </c>
      <c r="D107" s="118">
        <f>'Valbara Tjänster'!GP11</f>
        <v>0</v>
      </c>
      <c r="E107" s="119"/>
      <c r="F107" s="95">
        <f>'Valbara Tjänster'!GP27</f>
        <v>0</v>
      </c>
      <c r="G107" s="119"/>
      <c r="H107" s="95">
        <f>'Valbara Tjänster'!GP28</f>
        <v>0</v>
      </c>
      <c r="I107" s="119"/>
      <c r="J107" s="221">
        <f>'Valbara Tjänster'!GP29</f>
        <v>0</v>
      </c>
    </row>
    <row r="108" spans="3:10" hidden="1" outlineLevel="1" x14ac:dyDescent="0.25">
      <c r="C108" s="115"/>
      <c r="D108" s="114"/>
      <c r="E108" s="115"/>
      <c r="F108" s="115"/>
      <c r="G108" s="115"/>
      <c r="H108" s="115"/>
      <c r="I108" s="115"/>
      <c r="J108" s="115"/>
    </row>
    <row r="109" spans="3:10" ht="15.75" collapsed="1" thickBot="1" x14ac:dyDescent="0.3">
      <c r="C109" s="115"/>
      <c r="D109" s="115"/>
      <c r="E109" s="115"/>
      <c r="F109" s="115"/>
      <c r="G109" s="115"/>
      <c r="H109" s="115"/>
      <c r="I109" s="115"/>
      <c r="J109" s="115"/>
    </row>
    <row r="110" spans="3:10" ht="21" x14ac:dyDescent="0.25">
      <c r="C110" s="108" t="s">
        <v>58</v>
      </c>
      <c r="D110" s="109">
        <f>SUM(D111:D131)</f>
        <v>1067502.4775890205</v>
      </c>
      <c r="E110" s="110"/>
      <c r="F110" s="93" t="s">
        <v>39</v>
      </c>
      <c r="G110" s="111"/>
      <c r="H110" s="124"/>
      <c r="I110" s="110"/>
      <c r="J110" s="122"/>
    </row>
    <row r="111" spans="3:10" ht="14.25" hidden="1" customHeight="1" outlineLevel="1" x14ac:dyDescent="0.25">
      <c r="C111" s="107" t="str">
        <f>'Gemensamma i utveckling'!C1</f>
        <v>Utvecklingsram 2023</v>
      </c>
      <c r="D111" s="114">
        <f>'Gemensamma i utveckling'!C14</f>
        <v>1067502.4775890205</v>
      </c>
      <c r="E111" s="115"/>
      <c r="F111" s="94" t="str">
        <f>'Gemensamma i utveckling'!C30</f>
        <v xml:space="preserve">Faktureras i januari för helår 2022 </v>
      </c>
      <c r="G111" s="115"/>
      <c r="H111" s="115" t="str">
        <f>'Gemensamma i utveckling'!C31</f>
        <v>Engång</v>
      </c>
      <c r="I111" s="115"/>
      <c r="J111" s="116" t="str">
        <f>'Gemensamma i utveckling'!C32</f>
        <v>Januari</v>
      </c>
    </row>
    <row r="112" spans="3:10" ht="14.25" hidden="1" customHeight="1" outlineLevel="1" x14ac:dyDescent="0.25">
      <c r="C112" s="107" t="str">
        <f>'Gemensamma i utveckling'!D1</f>
        <v>Utveckling/förvaltning 1177 tidboking</v>
      </c>
      <c r="D112" s="114">
        <f>'Gemensamma i utveckling'!D14</f>
        <v>0</v>
      </c>
      <c r="E112" s="115"/>
      <c r="F112" s="94" t="str">
        <f>'Gemensamma i utveckling'!D30</f>
        <v xml:space="preserve"> -</v>
      </c>
      <c r="G112" s="115"/>
      <c r="H112" s="115" t="str">
        <f>'Gemensamma i utveckling'!D31</f>
        <v xml:space="preserve"> -</v>
      </c>
      <c r="I112" s="115"/>
      <c r="J112" s="116" t="str">
        <f>'Gemensamma i utveckling'!D32</f>
        <v xml:space="preserve"> -</v>
      </c>
    </row>
    <row r="113" spans="3:10" ht="14.25" hidden="1" customHeight="1" outlineLevel="1" x14ac:dyDescent="0.25">
      <c r="C113" s="107" t="str">
        <f>'Gemensamma i utveckling'!E1</f>
        <v>Fortsatt utveckling SITHS</v>
      </c>
      <c r="D113" s="114">
        <f>'Gemensamma i utveckling'!E14</f>
        <v>0</v>
      </c>
      <c r="E113" s="115"/>
      <c r="F113" s="106" t="str">
        <f>'Gemensamma i utveckling'!E30</f>
        <v>Ingen fakt 2023</v>
      </c>
      <c r="G113" s="115"/>
      <c r="H113" s="125" t="str">
        <f>'Gemensamma i utveckling'!E31</f>
        <v xml:space="preserve"> -</v>
      </c>
      <c r="I113" s="115"/>
      <c r="J113" s="123" t="str">
        <f>'Gemensamma i utveckling'!E32</f>
        <v xml:space="preserve"> -</v>
      </c>
    </row>
    <row r="114" spans="3:10" ht="14.25" hidden="1" customHeight="1" outlineLevel="1" x14ac:dyDescent="0.25">
      <c r="C114" s="107" t="str">
        <f>'Gemensamma i utveckling'!F1</f>
        <v>Pascal NLL-anpassning</v>
      </c>
      <c r="D114" s="114">
        <f>'Gemensamma i utveckling'!F14</f>
        <v>0</v>
      </c>
      <c r="E114" s="115"/>
      <c r="F114" s="94" t="str">
        <f>'Gemensamma i utveckling'!F30</f>
        <v>Ingen fakt 2023</v>
      </c>
      <c r="G114" s="115"/>
      <c r="H114" s="115" t="str">
        <f>'Gemensamma i utveckling'!F31</f>
        <v xml:space="preserve"> -</v>
      </c>
      <c r="I114" s="115"/>
      <c r="J114" s="116" t="str">
        <f>'Gemensamma i utveckling'!F32</f>
        <v xml:space="preserve"> -</v>
      </c>
    </row>
    <row r="115" spans="3:10" ht="14.25" hidden="1" customHeight="1" outlineLevel="1" x14ac:dyDescent="0.25">
      <c r="C115" s="107" t="str">
        <f>'Gemensamma i utveckling'!G1</f>
        <v>Utbyte av Säkerhetstj.</v>
      </c>
      <c r="D115" s="114">
        <f>'Gemensamma i utveckling'!G14</f>
        <v>0</v>
      </c>
      <c r="E115" s="115"/>
      <c r="F115" s="94" t="str">
        <f>'Gemensamma i utveckling'!G30</f>
        <v>Ingen fakt 2023</v>
      </c>
      <c r="G115" s="115"/>
      <c r="H115" s="115" t="str">
        <f>'Gemensamma i utveckling'!G31</f>
        <v xml:space="preserve"> -</v>
      </c>
      <c r="I115" s="115"/>
      <c r="J115" s="116" t="str">
        <f>'Gemensamma i utveckling'!G32</f>
        <v xml:space="preserve"> -</v>
      </c>
    </row>
    <row r="116" spans="3:10" ht="14.25" hidden="1" customHeight="1" outlineLevel="1" x14ac:dyDescent="0.25">
      <c r="C116" s="107" t="str">
        <f>'Gemensamma i utveckling'!H1</f>
        <v>Ny katalogtjänst HSA</v>
      </c>
      <c r="D116" s="114">
        <f>'Gemensamma i utveckling'!H14</f>
        <v>0</v>
      </c>
      <c r="E116" s="115"/>
      <c r="F116" s="94" t="str">
        <f>'Gemensamma i utveckling'!H30</f>
        <v>Ingen fakt 2023</v>
      </c>
      <c r="G116" s="115"/>
      <c r="H116" s="115" t="str">
        <f>'Gemensamma i utveckling'!H31</f>
        <v xml:space="preserve"> -</v>
      </c>
      <c r="I116" s="115"/>
      <c r="J116" s="116" t="str">
        <f>'Gemensamma i utveckling'!H32</f>
        <v xml:space="preserve"> -</v>
      </c>
    </row>
    <row r="117" spans="3:10" s="90" customFormat="1" ht="14.25" hidden="1" customHeight="1" outlineLevel="1" x14ac:dyDescent="0.25">
      <c r="C117" s="107" t="str">
        <f>'Gemensamma i utveckling'!I1</f>
        <v>Journalen &amp; NPÖ plattformsutv.</v>
      </c>
      <c r="D117" s="114">
        <f>'Gemensamma i utveckling'!I14</f>
        <v>0</v>
      </c>
      <c r="E117" s="115"/>
      <c r="F117" s="94" t="str">
        <f>'Gemensamma i utveckling'!I30</f>
        <v>Ingen fakt 2023</v>
      </c>
      <c r="G117" s="115"/>
      <c r="H117" s="90" t="str">
        <f>'Gemensamma i utveckling'!I31</f>
        <v xml:space="preserve"> -</v>
      </c>
      <c r="I117" s="115"/>
      <c r="J117" s="116" t="str">
        <f>'Gemensamma i utveckling'!I32</f>
        <v xml:space="preserve"> -</v>
      </c>
    </row>
    <row r="118" spans="3:10" s="90" customFormat="1" ht="14.25" hidden="1" customHeight="1" outlineLevel="1" x14ac:dyDescent="0.25">
      <c r="C118" s="107" t="str">
        <f>'Gemensamma i utveckling'!J1</f>
        <v xml:space="preserve">Hitta och jämför hjälpmedel på 1177 </v>
      </c>
      <c r="D118" s="114">
        <f>'Gemensamma i utveckling'!J14</f>
        <v>0</v>
      </c>
      <c r="E118" s="115"/>
      <c r="F118" s="94" t="str">
        <f>'Gemensamma i utveckling'!J30</f>
        <v>Ingen avs.förkl. Sannolikt finansiering utv.ram</v>
      </c>
      <c r="G118" s="115"/>
      <c r="H118" s="115" t="str">
        <f>'Gemensamma i utveckling'!J31</f>
        <v xml:space="preserve"> -</v>
      </c>
      <c r="I118" s="115"/>
      <c r="J118" s="116" t="str">
        <f>'Gemensamma i utveckling'!J32</f>
        <v xml:space="preserve"> -</v>
      </c>
    </row>
    <row r="119" spans="3:10" s="90" customFormat="1" ht="14.25" hidden="1" customHeight="1" outlineLevel="1" x14ac:dyDescent="0.25">
      <c r="C119" s="107" t="str">
        <f>'Gemensamma i utveckling'!K1</f>
        <v>Självbetjäning Hjälpmedel Via 1177</v>
      </c>
      <c r="D119" s="114">
        <f>'Gemensamma i utveckling'!K14</f>
        <v>0</v>
      </c>
      <c r="E119" s="115"/>
      <c r="F119" s="94" t="str">
        <f>'Gemensamma i utveckling'!K30</f>
        <v>Väntar på avsiktsförklaring</v>
      </c>
      <c r="G119" s="115"/>
      <c r="H119" s="115">
        <f>'Gemensamma i utveckling'!K31</f>
        <v>0</v>
      </c>
      <c r="I119" s="115"/>
      <c r="J119" s="116" t="str">
        <f>'Gemensamma i utveckling'!K32</f>
        <v xml:space="preserve"> -</v>
      </c>
    </row>
    <row r="120" spans="3:10" s="90" customFormat="1" ht="14.25" hidden="1" customHeight="1" outlineLevel="1" x14ac:dyDescent="0.25">
      <c r="C120" s="107">
        <f>'Gemensamma i utveckling'!L1</f>
        <v>0</v>
      </c>
      <c r="D120" s="114">
        <f>'Gemensamma i utveckling'!L14</f>
        <v>0</v>
      </c>
      <c r="E120" s="115"/>
      <c r="F120" s="94">
        <f>'Gemensamma i utveckling'!L30</f>
        <v>0</v>
      </c>
      <c r="G120" s="115"/>
      <c r="H120" s="115">
        <f>'Gemensamma i utveckling'!L31</f>
        <v>0</v>
      </c>
      <c r="I120" s="115"/>
      <c r="J120" s="116">
        <f>'Gemensamma i utveckling'!L32</f>
        <v>0</v>
      </c>
    </row>
    <row r="121" spans="3:10" s="90" customFormat="1" ht="14.25" hidden="1" customHeight="1" outlineLevel="1" x14ac:dyDescent="0.25">
      <c r="C121" s="107">
        <f>'Gemensamma i utveckling'!M1</f>
        <v>0</v>
      </c>
      <c r="D121" s="114">
        <f>'Gemensamma i utveckling'!M14</f>
        <v>0</v>
      </c>
      <c r="E121" s="115"/>
      <c r="F121" s="94">
        <f>'Gemensamma i utveckling'!M30</f>
        <v>0</v>
      </c>
      <c r="G121" s="115"/>
      <c r="H121" s="115">
        <f>'Gemensamma i utveckling'!M31</f>
        <v>0</v>
      </c>
      <c r="I121" s="115"/>
      <c r="J121" s="116">
        <f>'Gemensamma i utveckling'!M32</f>
        <v>0</v>
      </c>
    </row>
    <row r="122" spans="3:10" s="90" customFormat="1" ht="14.25" hidden="1" customHeight="1" outlineLevel="1" x14ac:dyDescent="0.25">
      <c r="C122" s="107">
        <f>'Gemensamma i utveckling'!N1</f>
        <v>0</v>
      </c>
      <c r="D122" s="114">
        <f>'Gemensamma i utveckling'!N14</f>
        <v>0</v>
      </c>
      <c r="E122" s="115"/>
      <c r="F122" s="94">
        <f>'Gemensamma i utveckling'!N30</f>
        <v>0</v>
      </c>
      <c r="G122" s="115"/>
      <c r="H122" s="115">
        <f>'Gemensamma i utveckling'!N31</f>
        <v>0</v>
      </c>
      <c r="I122" s="115"/>
      <c r="J122" s="116">
        <f>'Gemensamma i utveckling'!N32</f>
        <v>0</v>
      </c>
    </row>
    <row r="123" spans="3:10" s="90" customFormat="1" ht="14.25" hidden="1" customHeight="1" outlineLevel="1" x14ac:dyDescent="0.25">
      <c r="C123" s="107">
        <f>'Gemensamma i utveckling'!O1</f>
        <v>0</v>
      </c>
      <c r="D123" s="114">
        <f>'Gemensamma i utveckling'!O14</f>
        <v>0</v>
      </c>
      <c r="E123" s="115"/>
      <c r="F123" s="94">
        <f>'Gemensamma i utveckling'!O30</f>
        <v>0</v>
      </c>
      <c r="G123" s="115"/>
      <c r="H123" s="115">
        <f>'Gemensamma i utveckling'!O31</f>
        <v>0</v>
      </c>
      <c r="I123" s="115"/>
      <c r="J123" s="116">
        <f>'Gemensamma i utveckling'!O32</f>
        <v>0</v>
      </c>
    </row>
    <row r="124" spans="3:10" s="90" customFormat="1" ht="14.25" hidden="1" customHeight="1" outlineLevel="1" x14ac:dyDescent="0.25">
      <c r="C124" s="107">
        <f>'Gemensamma i utveckling'!P1</f>
        <v>0</v>
      </c>
      <c r="D124" s="114">
        <f>'Gemensamma i utveckling'!P14</f>
        <v>0</v>
      </c>
      <c r="E124" s="115"/>
      <c r="F124" s="94">
        <f>'Gemensamma i utveckling'!P30</f>
        <v>0</v>
      </c>
      <c r="G124" s="115"/>
      <c r="H124" s="115">
        <f>'Gemensamma i utveckling'!P31</f>
        <v>0</v>
      </c>
      <c r="I124" s="115"/>
      <c r="J124" s="116">
        <f>'Gemensamma i utveckling'!P32</f>
        <v>0</v>
      </c>
    </row>
    <row r="125" spans="3:10" s="90" customFormat="1" ht="14.25" hidden="1" customHeight="1" outlineLevel="1" x14ac:dyDescent="0.25">
      <c r="C125" s="107">
        <f>'Gemensamma i utveckling'!Q1</f>
        <v>0</v>
      </c>
      <c r="D125" s="114">
        <f>'Gemensamma i utveckling'!Q14</f>
        <v>0</v>
      </c>
      <c r="E125" s="115"/>
      <c r="F125" s="94">
        <f>'Gemensamma i utveckling'!Q30</f>
        <v>0</v>
      </c>
      <c r="G125" s="115"/>
      <c r="H125" s="115">
        <f>'Gemensamma i utveckling'!Q31</f>
        <v>0</v>
      </c>
      <c r="I125" s="115"/>
      <c r="J125" s="116">
        <f>'Gemensamma i utveckling'!Q32</f>
        <v>0</v>
      </c>
    </row>
    <row r="126" spans="3:10" s="90" customFormat="1" ht="14.25" hidden="1" customHeight="1" outlineLevel="1" x14ac:dyDescent="0.25">
      <c r="C126" s="107">
        <f>'Gemensamma i utveckling'!R1</f>
        <v>0</v>
      </c>
      <c r="D126" s="114">
        <f>'Gemensamma i utveckling'!R14</f>
        <v>0</v>
      </c>
      <c r="E126" s="115"/>
      <c r="F126" s="94">
        <f>'Gemensamma i utveckling'!R30</f>
        <v>0</v>
      </c>
      <c r="G126" s="115"/>
      <c r="H126" s="115">
        <f>'Gemensamma i utveckling'!R31</f>
        <v>0</v>
      </c>
      <c r="I126" s="115"/>
      <c r="J126" s="116">
        <f>'Gemensamma i utveckling'!R32</f>
        <v>0</v>
      </c>
    </row>
    <row r="127" spans="3:10" s="90" customFormat="1" ht="14.25" hidden="1" customHeight="1" outlineLevel="1" x14ac:dyDescent="0.25">
      <c r="C127" s="107">
        <f>'Gemensamma i utveckling'!S1</f>
        <v>0</v>
      </c>
      <c r="D127" s="114">
        <f>'Gemensamma i utveckling'!S14</f>
        <v>0</v>
      </c>
      <c r="E127" s="115"/>
      <c r="F127" s="94">
        <f>'Gemensamma i utveckling'!S30</f>
        <v>0</v>
      </c>
      <c r="G127" s="115"/>
      <c r="H127" s="115">
        <f>'Gemensamma i utveckling'!S31</f>
        <v>0</v>
      </c>
      <c r="I127" s="115"/>
      <c r="J127" s="116">
        <f>'Gemensamma i utveckling'!S32</f>
        <v>0</v>
      </c>
    </row>
    <row r="128" spans="3:10" s="90" customFormat="1" ht="14.25" hidden="1" customHeight="1" outlineLevel="1" x14ac:dyDescent="0.25">
      <c r="C128" s="107">
        <f>'Gemensamma i utveckling'!T1</f>
        <v>0</v>
      </c>
      <c r="D128" s="114">
        <f>'Gemensamma i utveckling'!T14</f>
        <v>0</v>
      </c>
      <c r="E128" s="115"/>
      <c r="F128" s="94">
        <f>'Gemensamma i utveckling'!T30</f>
        <v>0</v>
      </c>
      <c r="G128" s="115"/>
      <c r="H128" s="115">
        <f>'Gemensamma i utveckling'!T31</f>
        <v>0</v>
      </c>
      <c r="I128" s="115"/>
      <c r="J128" s="116">
        <f>'Gemensamma i utveckling'!T32</f>
        <v>0</v>
      </c>
    </row>
    <row r="129" spans="3:10" s="90" customFormat="1" ht="14.25" hidden="1" customHeight="1" outlineLevel="1" x14ac:dyDescent="0.25">
      <c r="C129" s="107">
        <f>'Gemensamma i utveckling'!U1</f>
        <v>0</v>
      </c>
      <c r="D129" s="114">
        <f>'Gemensamma i utveckling'!U14</f>
        <v>0</v>
      </c>
      <c r="E129" s="115"/>
      <c r="F129" s="94">
        <f>'Gemensamma i utveckling'!U30</f>
        <v>0</v>
      </c>
      <c r="G129" s="115"/>
      <c r="H129" s="115">
        <f>'Gemensamma i utveckling'!U31</f>
        <v>0</v>
      </c>
      <c r="I129" s="115"/>
      <c r="J129" s="116">
        <f>'Gemensamma i utveckling'!U32</f>
        <v>0</v>
      </c>
    </row>
    <row r="130" spans="3:10" s="90" customFormat="1" ht="14.25" hidden="1" customHeight="1" outlineLevel="1" x14ac:dyDescent="0.25">
      <c r="C130" s="107">
        <f>'Gemensamma i utveckling'!V1</f>
        <v>0</v>
      </c>
      <c r="D130" s="114">
        <f>'Gemensamma i utveckling'!V14</f>
        <v>0</v>
      </c>
      <c r="E130" s="115"/>
      <c r="F130" s="94">
        <f>'Gemensamma i utveckling'!V30</f>
        <v>0</v>
      </c>
      <c r="G130" s="115"/>
      <c r="H130" s="115">
        <f>'Gemensamma i utveckling'!V31</f>
        <v>0</v>
      </c>
      <c r="I130" s="115"/>
      <c r="J130" s="116">
        <f>'Gemensamma i utveckling'!V32</f>
        <v>0</v>
      </c>
    </row>
    <row r="131" spans="3:10" ht="14.25" hidden="1" customHeight="1" outlineLevel="1" thickBot="1" x14ac:dyDescent="0.3">
      <c r="C131" s="117">
        <f>'Gemensamma i utveckling'!W1</f>
        <v>0</v>
      </c>
      <c r="D131" s="118">
        <f>'Gemensamma i utveckling'!W28</f>
        <v>0</v>
      </c>
      <c r="E131" s="119"/>
      <c r="F131" s="95">
        <f>'Gemensamma i utveckling'!W30</f>
        <v>0</v>
      </c>
      <c r="G131" s="119"/>
      <c r="H131" s="119">
        <f>'Gemensamma i utveckling'!W31</f>
        <v>0</v>
      </c>
      <c r="I131" s="119"/>
      <c r="J131" s="120">
        <f>'Gemensamma i utveckling'!W32</f>
        <v>0</v>
      </c>
    </row>
    <row r="132" spans="3:10" hidden="1" outlineLevel="1" x14ac:dyDescent="0.25">
      <c r="C132" s="115"/>
      <c r="D132" s="114"/>
      <c r="E132" s="115"/>
      <c r="F132" s="115"/>
      <c r="G132" s="115"/>
      <c r="H132" s="115"/>
      <c r="I132" s="115"/>
      <c r="J132" s="115"/>
    </row>
    <row r="133" spans="3:10" ht="15.75" collapsed="1" thickBot="1" x14ac:dyDescent="0.3">
      <c r="C133" s="115"/>
      <c r="D133" s="115"/>
      <c r="E133" s="115"/>
      <c r="F133" s="115"/>
      <c r="G133" s="115"/>
      <c r="H133" s="115"/>
      <c r="I133" s="115"/>
      <c r="J133" s="115"/>
    </row>
    <row r="134" spans="3:10" ht="21" x14ac:dyDescent="0.25">
      <c r="C134" s="108" t="s">
        <v>59</v>
      </c>
      <c r="D134" s="109">
        <f>SUM(D135:D163)</f>
        <v>725129.10467441601</v>
      </c>
      <c r="E134" s="110"/>
      <c r="F134" s="110" t="s">
        <v>39</v>
      </c>
      <c r="G134" s="110"/>
      <c r="H134" s="110"/>
      <c r="I134" s="110"/>
      <c r="J134" s="122"/>
    </row>
    <row r="135" spans="3:10" hidden="1" outlineLevel="1" x14ac:dyDescent="0.25">
      <c r="C135" s="107" t="str">
        <f>'Valbara i utveckling'!F1</f>
        <v>Terminologitjänst NY!</v>
      </c>
      <c r="D135" s="114">
        <f>'Valbara i utveckling'!F14</f>
        <v>0</v>
      </c>
      <c r="E135" s="115"/>
      <c r="F135" s="115" t="str">
        <f>'Valbara i utveckling'!F30</f>
        <v>Kvartal förskott</v>
      </c>
      <c r="G135" s="115"/>
      <c r="H135" s="115" t="str">
        <f>'Valbara i utveckling'!F31</f>
        <v>Dec,Mar,Jun,Sep</v>
      </c>
      <c r="I135" s="115"/>
      <c r="J135" s="116">
        <f>'Valbara i utveckling'!F32</f>
        <v>0</v>
      </c>
    </row>
    <row r="136" spans="3:10" hidden="1" outlineLevel="1" x14ac:dyDescent="0.25">
      <c r="C136" s="107" t="str">
        <f>'Valbara i utveckling'!J1</f>
        <v xml:space="preserve"> Verksamhetsstöd 1177 på telefon</v>
      </c>
      <c r="D136" s="114">
        <f>'Valbara i utveckling'!J14</f>
        <v>725129.10467441601</v>
      </c>
      <c r="E136" s="115"/>
      <c r="F136" s="115" t="str">
        <f>'Valbara i utveckling'!J30</f>
        <v>Kvartal förskott</v>
      </c>
      <c r="G136" s="115"/>
      <c r="H136" s="115" t="str">
        <f>'Valbara i utveckling'!J31</f>
        <v>Dec,Mar,Jun,Sep</v>
      </c>
      <c r="I136" s="115"/>
      <c r="J136" s="126">
        <f>'Valbara i utveckling'!J32</f>
        <v>0</v>
      </c>
    </row>
    <row r="137" spans="3:10" hidden="1" outlineLevel="1" x14ac:dyDescent="0.25">
      <c r="C137" s="107" t="str">
        <f>'Valbara i utveckling'!N1</f>
        <v>ViSam</v>
      </c>
      <c r="D137" s="114">
        <f>'Valbara i utveckling'!N14</f>
        <v>0</v>
      </c>
      <c r="E137" s="115"/>
      <c r="F137" s="115" t="str">
        <f>'Valbara i utveckling'!N30</f>
        <v>Väntar avsiktsförklaring</v>
      </c>
      <c r="G137" s="115"/>
      <c r="H137" s="115">
        <f>'Valbara i utveckling'!N31</f>
        <v>0</v>
      </c>
      <c r="I137" s="115"/>
      <c r="J137" s="126">
        <f>'Valbara i utveckling'!N32</f>
        <v>0</v>
      </c>
    </row>
    <row r="138" spans="3:10" hidden="1" outlineLevel="1" x14ac:dyDescent="0.25">
      <c r="C138" s="107" t="str">
        <f>'Valbara i utveckling'!R1</f>
        <v>1177 symtombedömning och hänvisning "Listning"</v>
      </c>
      <c r="D138" s="114">
        <f>'Valbara i utveckling'!R14</f>
        <v>0</v>
      </c>
      <c r="E138" s="115"/>
      <c r="F138" s="115" t="str">
        <f>'Valbara i utveckling'!R30</f>
        <v>Faktureras ej 2023</v>
      </c>
      <c r="G138" s="115"/>
      <c r="H138" s="115">
        <f>'Valbara i utveckling'!R31</f>
        <v>0</v>
      </c>
      <c r="I138" s="115"/>
      <c r="J138" s="126" t="str">
        <f>'Valbara i utveckling'!R32</f>
        <v>Väntar Avsiktsförkl</v>
      </c>
    </row>
    <row r="139" spans="3:10" hidden="1" outlineLevel="1" x14ac:dyDescent="0.25">
      <c r="C139" s="107">
        <f>'Valbara i utveckling'!V1</f>
        <v>0</v>
      </c>
      <c r="D139" s="114">
        <f>'Valbara i utveckling'!V14</f>
        <v>0</v>
      </c>
      <c r="E139" s="115"/>
      <c r="F139" s="94">
        <f>'Valbara i utveckling'!V30</f>
        <v>0</v>
      </c>
      <c r="G139" s="115"/>
      <c r="H139" s="94">
        <f>'Valbara i utveckling'!V31</f>
        <v>0</v>
      </c>
      <c r="I139" s="115"/>
      <c r="J139" s="126">
        <f>'Valbara i utveckling'!V32</f>
        <v>0</v>
      </c>
    </row>
    <row r="140" spans="3:10" ht="30" hidden="1" outlineLevel="1" x14ac:dyDescent="0.25">
      <c r="C140" s="107">
        <f>'Valbara i utveckling'!Z1</f>
        <v>0</v>
      </c>
      <c r="D140" s="114">
        <f>'Valbara i utveckling'!Z14</f>
        <v>0</v>
      </c>
      <c r="E140" s="115"/>
      <c r="F140" s="115">
        <f>'Valbara i utveckling'!Z30</f>
        <v>0</v>
      </c>
      <c r="G140" s="115"/>
      <c r="H140" s="115">
        <f>'Valbara i utveckling'!Z31</f>
        <v>0</v>
      </c>
      <c r="I140" s="115"/>
      <c r="J140" s="126">
        <f>'Valbara i utveckling'!Z32</f>
        <v>0</v>
      </c>
    </row>
    <row r="141" spans="3:10" hidden="1" outlineLevel="1" x14ac:dyDescent="0.25">
      <c r="C141" s="107">
        <f>'Valbara i utveckling'!AD1</f>
        <v>0</v>
      </c>
      <c r="D141" s="114">
        <f>'Valbara i utveckling'!AD14</f>
        <v>0</v>
      </c>
      <c r="E141" s="115"/>
      <c r="F141" s="115">
        <f>'Valbara i utveckling'!AD30</f>
        <v>0</v>
      </c>
      <c r="G141" s="115"/>
      <c r="H141" s="115">
        <f>'Valbara i utveckling'!AD31</f>
        <v>0</v>
      </c>
      <c r="I141" s="115"/>
      <c r="J141" s="126">
        <f>'Valbara i utveckling'!AD32</f>
        <v>0</v>
      </c>
    </row>
    <row r="142" spans="3:10" hidden="1" outlineLevel="1" x14ac:dyDescent="0.25">
      <c r="C142" s="107">
        <f>'Valbara i utveckling'!AH1</f>
        <v>0</v>
      </c>
      <c r="D142" s="114">
        <f>'Valbara i utveckling'!AH14</f>
        <v>0</v>
      </c>
      <c r="E142" s="115"/>
      <c r="F142" s="115">
        <f>'Valbara i utveckling'!AH30</f>
        <v>0</v>
      </c>
      <c r="G142" s="115"/>
      <c r="H142" s="115">
        <f>'Valbara i utveckling'!AH31</f>
        <v>0</v>
      </c>
      <c r="I142" s="115"/>
      <c r="J142" s="126">
        <f>'Valbara i utveckling'!AH32</f>
        <v>0</v>
      </c>
    </row>
    <row r="143" spans="3:10" hidden="1" outlineLevel="1" x14ac:dyDescent="0.25">
      <c r="C143" s="107">
        <f>'Valbara i utveckling'!AL1</f>
        <v>0</v>
      </c>
      <c r="D143" s="114">
        <f>'Valbara i utveckling'!AL14</f>
        <v>0</v>
      </c>
      <c r="E143" s="115"/>
      <c r="F143" s="115">
        <f>'Valbara i utveckling'!AL30</f>
        <v>0</v>
      </c>
      <c r="G143" s="115"/>
      <c r="H143" s="115">
        <f>'Valbara i utveckling'!AL31</f>
        <v>0</v>
      </c>
      <c r="I143" s="115"/>
      <c r="J143" s="126">
        <f>'Valbara i utveckling'!AL32</f>
        <v>0</v>
      </c>
    </row>
    <row r="144" spans="3:10" hidden="1" outlineLevel="1" x14ac:dyDescent="0.25">
      <c r="C144" s="107">
        <f>'Valbara i utveckling'!AP1</f>
        <v>0</v>
      </c>
      <c r="D144" s="114">
        <f>'Valbara i utveckling'!AP14</f>
        <v>0</v>
      </c>
      <c r="E144" s="115"/>
      <c r="F144" s="115">
        <f>'Valbara i utveckling'!AP30</f>
        <v>0</v>
      </c>
      <c r="G144" s="115"/>
      <c r="H144" s="115">
        <f>'Valbara i utveckling'!AP31</f>
        <v>0</v>
      </c>
      <c r="I144" s="115"/>
      <c r="J144" s="126">
        <f>'Valbara i utveckling'!AP32</f>
        <v>0</v>
      </c>
    </row>
    <row r="145" spans="3:10" hidden="1" outlineLevel="1" x14ac:dyDescent="0.25">
      <c r="C145" s="107">
        <f>'Valbara i utveckling'!AT1</f>
        <v>0</v>
      </c>
      <c r="D145" s="114">
        <f>'Valbara i utveckling'!AT14</f>
        <v>0</v>
      </c>
      <c r="E145" s="115"/>
      <c r="F145" s="115">
        <f>'Valbara i utveckling'!AT30</f>
        <v>0</v>
      </c>
      <c r="G145" s="115"/>
      <c r="H145" s="115">
        <f>'Valbara i utveckling'!AT31</f>
        <v>0</v>
      </c>
      <c r="I145" s="115"/>
      <c r="J145" s="126">
        <f>'Valbara i utveckling'!AT32</f>
        <v>0</v>
      </c>
    </row>
    <row r="146" spans="3:10" hidden="1" outlineLevel="1" x14ac:dyDescent="0.25">
      <c r="C146" s="107">
        <f>'Valbara i utveckling'!AX1</f>
        <v>0</v>
      </c>
      <c r="D146" s="114">
        <f>'Valbara i utveckling'!AX14</f>
        <v>0</v>
      </c>
      <c r="E146" s="115"/>
      <c r="F146" s="115">
        <f>'Valbara i utveckling'!AX30</f>
        <v>0</v>
      </c>
      <c r="G146" s="115"/>
      <c r="H146" s="115">
        <f>'Valbara i utveckling'!AX31</f>
        <v>0</v>
      </c>
      <c r="I146" s="115"/>
      <c r="J146" s="126">
        <f>'Valbara i utveckling'!AX32</f>
        <v>0</v>
      </c>
    </row>
    <row r="147" spans="3:10" hidden="1" outlineLevel="1" x14ac:dyDescent="0.25">
      <c r="C147" s="107">
        <f>'Valbara i utveckling'!BB1</f>
        <v>0</v>
      </c>
      <c r="D147" s="114">
        <f>'Valbara i utveckling'!BB14</f>
        <v>0</v>
      </c>
      <c r="E147" s="115"/>
      <c r="F147" s="115">
        <f>'Valbara i utveckling'!BB30</f>
        <v>0</v>
      </c>
      <c r="G147" s="115"/>
      <c r="H147" s="115">
        <f>'Valbara i utveckling'!BB31</f>
        <v>0</v>
      </c>
      <c r="I147" s="115"/>
      <c r="J147" s="126">
        <f>'Valbara i utveckling'!BB32</f>
        <v>0</v>
      </c>
    </row>
    <row r="148" spans="3:10" hidden="1" outlineLevel="1" x14ac:dyDescent="0.25">
      <c r="C148" s="107">
        <f>'Valbara i utveckling'!BF1</f>
        <v>0</v>
      </c>
      <c r="D148" s="114">
        <f>'Valbara i utveckling'!BF14</f>
        <v>0</v>
      </c>
      <c r="E148" s="115"/>
      <c r="F148" s="115">
        <f>'Valbara i utveckling'!BF30</f>
        <v>0</v>
      </c>
      <c r="G148" s="115"/>
      <c r="H148" s="115">
        <f>'Valbara i utveckling'!BF31</f>
        <v>0</v>
      </c>
      <c r="I148" s="115"/>
      <c r="J148" s="126">
        <f>'Valbara i utveckling'!BF32</f>
        <v>0</v>
      </c>
    </row>
    <row r="149" spans="3:10" ht="15" hidden="1" customHeight="1" outlineLevel="1" x14ac:dyDescent="0.25">
      <c r="C149" s="107">
        <f>'Valbara i utveckling'!BJ1</f>
        <v>0</v>
      </c>
      <c r="D149" s="114">
        <f>'Valbara i utveckling'!BJ14</f>
        <v>0</v>
      </c>
      <c r="E149" s="115"/>
      <c r="F149" s="115">
        <f>'Valbara i utveckling'!BJ30</f>
        <v>0</v>
      </c>
      <c r="G149" s="115"/>
      <c r="H149" s="115">
        <f>'Valbara i utveckling'!BJ31</f>
        <v>0</v>
      </c>
      <c r="I149" s="115"/>
      <c r="J149" s="126">
        <f>'Valbara i utveckling'!BJ32</f>
        <v>0</v>
      </c>
    </row>
    <row r="150" spans="3:10" ht="15" hidden="1" customHeight="1" outlineLevel="1" x14ac:dyDescent="0.25">
      <c r="C150" s="107">
        <f>'Valbara i utveckling'!BN1</f>
        <v>0</v>
      </c>
      <c r="D150" s="114">
        <f>'Valbara i utveckling'!BN14</f>
        <v>0</v>
      </c>
      <c r="E150" s="115"/>
      <c r="F150" s="115">
        <f>'Valbara i utveckling'!BN30</f>
        <v>0</v>
      </c>
      <c r="G150" s="115"/>
      <c r="H150" s="115">
        <f>'Valbara i utveckling'!BN31</f>
        <v>0</v>
      </c>
      <c r="I150" s="115"/>
      <c r="J150" s="126">
        <f>'Valbara i utveckling'!BN32</f>
        <v>0</v>
      </c>
    </row>
    <row r="151" spans="3:10" ht="15" hidden="1" customHeight="1" outlineLevel="1" x14ac:dyDescent="0.25">
      <c r="C151" s="107">
        <f>'Valbara i utveckling'!BR1</f>
        <v>0</v>
      </c>
      <c r="D151" s="114">
        <f>'Valbara i utveckling'!BR14</f>
        <v>0</v>
      </c>
      <c r="E151" s="115"/>
      <c r="F151" s="115">
        <f>'Valbara i utveckling'!BR30</f>
        <v>0</v>
      </c>
      <c r="G151" s="115"/>
      <c r="H151" s="115">
        <f>'Valbara i utveckling'!BR31</f>
        <v>0</v>
      </c>
      <c r="I151" s="115"/>
      <c r="J151" s="116">
        <f>'Valbara i utveckling'!BR32</f>
        <v>0</v>
      </c>
    </row>
    <row r="152" spans="3:10" ht="15" hidden="1" customHeight="1" outlineLevel="1" x14ac:dyDescent="0.25">
      <c r="C152" s="107">
        <f>'Valbara i utveckling'!BV1</f>
        <v>0</v>
      </c>
      <c r="D152" s="114">
        <f>'Valbara i utveckling'!BV14</f>
        <v>0</v>
      </c>
      <c r="E152" s="115"/>
      <c r="F152" s="115">
        <f>'Valbara i utveckling'!BV30</f>
        <v>0</v>
      </c>
      <c r="G152" s="115"/>
      <c r="H152" s="115">
        <f>'Valbara i utveckling'!BV31</f>
        <v>0</v>
      </c>
      <c r="I152" s="115"/>
      <c r="J152" s="116">
        <f>'Valbara i utveckling'!BV32</f>
        <v>0</v>
      </c>
    </row>
    <row r="153" spans="3:10" ht="15" hidden="1" customHeight="1" outlineLevel="1" x14ac:dyDescent="0.25">
      <c r="C153" s="107">
        <f>'Valbara i utveckling'!BZ1</f>
        <v>0</v>
      </c>
      <c r="D153" s="114">
        <f>'Valbara i utveckling'!BZ14</f>
        <v>0</v>
      </c>
      <c r="E153" s="115"/>
      <c r="F153" s="115">
        <f>'Valbara i utveckling'!BZ30</f>
        <v>0</v>
      </c>
      <c r="G153" s="115"/>
      <c r="H153" s="115">
        <f>'Valbara i utveckling'!BZ31</f>
        <v>0</v>
      </c>
      <c r="I153" s="115"/>
      <c r="J153" s="116">
        <f>'Valbara i utveckling'!BZ32</f>
        <v>0</v>
      </c>
    </row>
    <row r="154" spans="3:10" ht="15" hidden="1" customHeight="1" outlineLevel="1" x14ac:dyDescent="0.25">
      <c r="C154" s="222">
        <f>'Valbara i utveckling'!CD1</f>
        <v>0</v>
      </c>
      <c r="D154" s="114">
        <f>'Valbara i utveckling'!CD14</f>
        <v>0</v>
      </c>
      <c r="E154" s="90"/>
      <c r="F154" s="90">
        <f>'Valbara i utveckling'!CD30</f>
        <v>0</v>
      </c>
      <c r="G154" s="90"/>
      <c r="H154" s="90">
        <f>'Valbara i utveckling'!CD31</f>
        <v>0</v>
      </c>
      <c r="I154" s="90"/>
      <c r="J154" s="223">
        <f>'Valbara i utveckling'!CD32</f>
        <v>0</v>
      </c>
    </row>
    <row r="155" spans="3:10" ht="15" hidden="1" customHeight="1" outlineLevel="1" x14ac:dyDescent="0.25">
      <c r="C155" s="222">
        <f>'Valbara i utveckling'!CH1</f>
        <v>0</v>
      </c>
      <c r="D155" s="114">
        <f>'Valbara i utveckling'!CH14</f>
        <v>0</v>
      </c>
      <c r="E155" s="90"/>
      <c r="F155" s="90">
        <f>'Valbara i utveckling'!CH30</f>
        <v>0</v>
      </c>
      <c r="G155" s="90"/>
      <c r="H155" s="90">
        <f>'Valbara i utveckling'!CH31</f>
        <v>0</v>
      </c>
      <c r="I155" s="90"/>
      <c r="J155" s="223">
        <f>'Valbara i utveckling'!CH32</f>
        <v>0</v>
      </c>
    </row>
    <row r="156" spans="3:10" ht="15" hidden="1" customHeight="1" outlineLevel="1" x14ac:dyDescent="0.25">
      <c r="C156" s="222">
        <f>'Valbara i utveckling'!CL1</f>
        <v>0</v>
      </c>
      <c r="D156" s="114">
        <f>'Valbara i utveckling'!CL14</f>
        <v>0</v>
      </c>
      <c r="E156" s="90"/>
      <c r="F156" s="90">
        <f>'Valbara i utveckling'!CL30</f>
        <v>0</v>
      </c>
      <c r="G156" s="90"/>
      <c r="H156" s="90">
        <f>'Valbara i utveckling'!CL31</f>
        <v>0</v>
      </c>
      <c r="I156" s="90"/>
      <c r="J156" s="223">
        <f>'Valbara i utveckling'!CL32</f>
        <v>0</v>
      </c>
    </row>
    <row r="157" spans="3:10" ht="15" hidden="1" customHeight="1" outlineLevel="1" x14ac:dyDescent="0.25">
      <c r="C157" s="222">
        <f>'Valbara i utveckling'!CP1</f>
        <v>0</v>
      </c>
      <c r="D157" s="114">
        <f>'Valbara i utveckling'!CP14</f>
        <v>0</v>
      </c>
      <c r="E157" s="90"/>
      <c r="F157" s="90">
        <f>'Valbara i utveckling'!CP30</f>
        <v>0</v>
      </c>
      <c r="G157" s="90"/>
      <c r="H157" s="90">
        <f>'Valbara i utveckling'!CP31</f>
        <v>0</v>
      </c>
      <c r="I157" s="90"/>
      <c r="J157" s="223">
        <f>'Valbara i utveckling'!CP32</f>
        <v>0</v>
      </c>
    </row>
    <row r="158" spans="3:10" ht="15" hidden="1" customHeight="1" outlineLevel="1" x14ac:dyDescent="0.25">
      <c r="C158" s="222">
        <f>'Valbara i utveckling'!CT1</f>
        <v>0</v>
      </c>
      <c r="D158" s="114">
        <f>'Valbara i utveckling'!CT14</f>
        <v>0</v>
      </c>
      <c r="E158" s="90"/>
      <c r="F158" s="90">
        <f>'Valbara i utveckling'!CT30</f>
        <v>0</v>
      </c>
      <c r="G158" s="90"/>
      <c r="H158" s="90">
        <f>'Valbara i utveckling'!CT31</f>
        <v>0</v>
      </c>
      <c r="I158" s="90"/>
      <c r="J158" s="223">
        <f>'Valbara i utveckling'!CT32</f>
        <v>0</v>
      </c>
    </row>
    <row r="159" spans="3:10" ht="15" hidden="1" customHeight="1" outlineLevel="1" x14ac:dyDescent="0.25">
      <c r="C159" s="222">
        <f>'Valbara i utveckling'!CX1</f>
        <v>0</v>
      </c>
      <c r="D159" s="114">
        <f>'Valbara i utveckling'!CX14</f>
        <v>0</v>
      </c>
      <c r="E159" s="90"/>
      <c r="F159" s="90">
        <f>'Valbara i utveckling'!CX30</f>
        <v>0</v>
      </c>
      <c r="G159" s="90"/>
      <c r="H159" s="90">
        <f>'Valbara i utveckling'!CX31</f>
        <v>0</v>
      </c>
      <c r="I159" s="90"/>
      <c r="J159" s="223">
        <f>'Valbara i utveckling'!CX32</f>
        <v>0</v>
      </c>
    </row>
    <row r="160" spans="3:10" ht="15" hidden="1" customHeight="1" outlineLevel="1" x14ac:dyDescent="0.25">
      <c r="C160" s="222">
        <f>'Valbara i utveckling'!DB1</f>
        <v>0</v>
      </c>
      <c r="D160" s="114">
        <f>'Valbara i utveckling'!DB14</f>
        <v>0</v>
      </c>
      <c r="E160" s="90"/>
      <c r="F160" s="90">
        <f>'Valbara i utveckling'!DB30</f>
        <v>0</v>
      </c>
      <c r="G160" s="90"/>
      <c r="H160" s="90">
        <f>'Valbara i utveckling'!DB31</f>
        <v>0</v>
      </c>
      <c r="I160" s="90"/>
      <c r="J160" s="223">
        <f>'Valbara i utveckling'!DB32</f>
        <v>0</v>
      </c>
    </row>
    <row r="161" spans="3:10" ht="15" hidden="1" customHeight="1" outlineLevel="1" x14ac:dyDescent="0.25">
      <c r="C161" s="222">
        <f>'Valbara i utveckling'!DF1</f>
        <v>0</v>
      </c>
      <c r="D161" s="114">
        <f>'Valbara i utveckling'!DF14</f>
        <v>0</v>
      </c>
      <c r="E161" s="90"/>
      <c r="F161" s="90">
        <f>'Valbara i utveckling'!DF30</f>
        <v>0</v>
      </c>
      <c r="G161" s="90"/>
      <c r="H161" s="90">
        <f>'Valbara i utveckling'!DF31</f>
        <v>0</v>
      </c>
      <c r="I161" s="90"/>
      <c r="J161" s="223">
        <f>'Valbara i utveckling'!DF32</f>
        <v>0</v>
      </c>
    </row>
    <row r="162" spans="3:10" ht="15" hidden="1" customHeight="1" outlineLevel="1" x14ac:dyDescent="0.25">
      <c r="C162" s="222">
        <f>'Valbara i utveckling'!DJ1</f>
        <v>0</v>
      </c>
      <c r="D162" s="114">
        <f>'Valbara i utveckling'!DJ14</f>
        <v>0</v>
      </c>
      <c r="E162" s="90"/>
      <c r="F162" s="90">
        <f>'Valbara i utveckling'!DJ30</f>
        <v>0</v>
      </c>
      <c r="G162" s="90"/>
      <c r="H162" s="90">
        <f>'Valbara i utveckling'!DJ31</f>
        <v>0</v>
      </c>
      <c r="I162" s="90"/>
      <c r="J162" s="223">
        <f>'Valbara i utveckling'!DJ32</f>
        <v>0</v>
      </c>
    </row>
    <row r="163" spans="3:10" ht="15" hidden="1" customHeight="1" outlineLevel="1" thickBot="1" x14ac:dyDescent="0.3">
      <c r="C163" s="224">
        <f>'Valbara i utveckling'!DN1</f>
        <v>0</v>
      </c>
      <c r="D163" s="118">
        <f>'Valbara i utveckling'!DN14</f>
        <v>0</v>
      </c>
      <c r="E163" s="225"/>
      <c r="F163" s="225">
        <f>'Valbara i utveckling'!DN30</f>
        <v>0</v>
      </c>
      <c r="G163" s="225"/>
      <c r="H163" s="225">
        <f>'Valbara i utveckling'!DN31</f>
        <v>0</v>
      </c>
      <c r="I163" s="225"/>
      <c r="J163" s="226">
        <f>'Valbara i utveckling'!DN32</f>
        <v>0</v>
      </c>
    </row>
    <row r="164" spans="3:10" hidden="1" outlineLevel="1" x14ac:dyDescent="0.25">
      <c r="C164" s="115"/>
      <c r="D164" s="115"/>
      <c r="E164" s="115"/>
      <c r="F164" s="115"/>
      <c r="G164" s="115"/>
      <c r="H164" s="115"/>
      <c r="I164" s="115"/>
      <c r="J164" s="115"/>
    </row>
    <row r="165" spans="3:10" collapsed="1" x14ac:dyDescent="0.25">
      <c r="C165" s="115"/>
      <c r="D165" s="115"/>
      <c r="E165" s="115"/>
      <c r="F165" s="115"/>
      <c r="G165" s="115"/>
      <c r="H165" s="115"/>
      <c r="I165" s="115"/>
      <c r="J165" s="115"/>
    </row>
  </sheetData>
  <mergeCells count="3">
    <mergeCell ref="C2:J2"/>
    <mergeCell ref="A3:A7"/>
    <mergeCell ref="C3:J3"/>
  </mergeCells>
  <conditionalFormatting sqref="D8:D55">
    <cfRule type="cellIs" dxfId="14" priority="1" operator="equal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88903-395E-4971-AAFE-8D760F7DCB52}">
  <sheetPr>
    <tabColor rgb="FF92D050"/>
  </sheetPr>
  <dimension ref="A1:K165"/>
  <sheetViews>
    <sheetView showZeros="0" workbookViewId="0">
      <selection activeCell="A195" sqref="A195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7.140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58" t="str">
        <f>'Gemensamma Tjänster'!B16</f>
        <v>Region Gotland</v>
      </c>
    </row>
    <row r="2" spans="1:11" ht="92.25" customHeight="1" x14ac:dyDescent="0.4">
      <c r="C2" s="312" t="s">
        <v>60</v>
      </c>
      <c r="D2" s="313"/>
      <c r="E2" s="313"/>
      <c r="F2" s="313"/>
      <c r="G2" s="313"/>
      <c r="H2" s="313"/>
      <c r="I2" s="313"/>
      <c r="J2" s="314"/>
    </row>
    <row r="3" spans="1:11" ht="21.75" customHeight="1" thickBot="1" x14ac:dyDescent="0.3">
      <c r="A3" s="318" t="s">
        <v>41</v>
      </c>
      <c r="C3" s="315" t="s">
        <v>42</v>
      </c>
      <c r="D3" s="316"/>
      <c r="E3" s="316"/>
      <c r="F3" s="316"/>
      <c r="G3" s="316"/>
      <c r="H3" s="316"/>
      <c r="I3" s="316"/>
      <c r="J3" s="317"/>
    </row>
    <row r="4" spans="1:11" x14ac:dyDescent="0.25">
      <c r="A4" s="318"/>
    </row>
    <row r="5" spans="1:11" ht="15.75" x14ac:dyDescent="0.25">
      <c r="A5" s="318"/>
      <c r="D5" s="52" t="s">
        <v>190</v>
      </c>
      <c r="E5" s="56"/>
      <c r="F5" s="52"/>
      <c r="G5" s="52"/>
      <c r="H5" s="57"/>
      <c r="I5" s="52"/>
      <c r="J5" s="52"/>
      <c r="K5" s="7"/>
    </row>
    <row r="6" spans="1:11" ht="15.75" thickBot="1" x14ac:dyDescent="0.3">
      <c r="A6" s="318"/>
    </row>
    <row r="7" spans="1:11" ht="30" x14ac:dyDescent="0.25">
      <c r="A7" s="318"/>
      <c r="C7" s="108" t="s">
        <v>30</v>
      </c>
      <c r="D7" s="109">
        <f>SUM(D8:D55)</f>
        <v>4027556.871132697</v>
      </c>
      <c r="E7" s="110"/>
      <c r="F7" s="111" t="s">
        <v>36</v>
      </c>
      <c r="G7" s="111"/>
      <c r="H7" s="96" t="s">
        <v>37</v>
      </c>
      <c r="I7" s="112"/>
      <c r="J7" s="113" t="s">
        <v>46</v>
      </c>
      <c r="K7" s="53"/>
    </row>
    <row r="8" spans="1:11" ht="15" hidden="1" customHeight="1" outlineLevel="1" x14ac:dyDescent="0.25">
      <c r="C8" s="107" t="str">
        <f>'Gemensamma Tjänster'!E2</f>
        <v>Identifierings-tjänster SITHS</v>
      </c>
      <c r="D8" s="114">
        <f>'Gemensamma Tjänster'!E16</f>
        <v>297717.11241374933</v>
      </c>
      <c r="E8" s="115"/>
      <c r="F8" s="94" t="str">
        <f>'Gemensamma Tjänster'!E31</f>
        <v>Kvartal förskott</v>
      </c>
      <c r="G8" s="115"/>
      <c r="H8" s="94" t="str">
        <f>'Gemensamma Tjänster'!E32</f>
        <v>Dec,Mar,Jun,Sep</v>
      </c>
      <c r="I8" s="115"/>
      <c r="J8" s="116" t="str">
        <f>'Gemensamma Tjänster'!E33</f>
        <v xml:space="preserve"> -</v>
      </c>
    </row>
    <row r="9" spans="1:11" ht="15" hidden="1" customHeight="1" outlineLevel="1" x14ac:dyDescent="0.25">
      <c r="C9" s="107" t="str">
        <f>'Gemensamma Tjänster'!F2</f>
        <v>Katalogtjänster HSA</v>
      </c>
      <c r="D9" s="114">
        <f>'Gemensamma Tjänster'!F16</f>
        <v>35474.811180354031</v>
      </c>
      <c r="E9" s="115"/>
      <c r="F9" s="94" t="str">
        <f>'Gemensamma Tjänster'!F31</f>
        <v>Kvartal förskott</v>
      </c>
      <c r="G9" s="115"/>
      <c r="H9" s="94" t="str">
        <f>'Gemensamma Tjänster'!F32</f>
        <v>Dec,Mar,Jun,Sep</v>
      </c>
      <c r="I9" s="115"/>
      <c r="J9" s="116" t="str">
        <f>'Gemensamma Tjänster'!F33</f>
        <v xml:space="preserve"> -</v>
      </c>
    </row>
    <row r="10" spans="1:11" ht="15" hidden="1" customHeight="1" outlineLevel="1" x14ac:dyDescent="0.25">
      <c r="C10" s="107" t="str">
        <f>'Gemensamma Tjänster'!G2</f>
        <v>Kommunikations-tjänster Sjunet</v>
      </c>
      <c r="D10" s="114">
        <f>'Gemensamma Tjänster'!G16</f>
        <v>6905.3489097691418</v>
      </c>
      <c r="E10" s="115"/>
      <c r="F10" s="94" t="str">
        <f>'Gemensamma Tjänster'!G31</f>
        <v>Kvartal förskott</v>
      </c>
      <c r="G10" s="115"/>
      <c r="H10" s="94" t="str">
        <f>'Gemensamma Tjänster'!G32</f>
        <v>Dec,Mar,Jun,Sep</v>
      </c>
      <c r="I10" s="115"/>
      <c r="J10" s="116" t="str">
        <f>'Gemensamma Tjänster'!G33</f>
        <v xml:space="preserve"> -</v>
      </c>
    </row>
    <row r="11" spans="1:11" ht="15" hidden="1" customHeight="1" outlineLevel="1" x14ac:dyDescent="0.25">
      <c r="C11" s="107" t="str">
        <f>'Gemensamma Tjänster'!H2</f>
        <v>Säkerhetstjänster</v>
      </c>
      <c r="D11" s="114">
        <f>'Gemensamma Tjänster'!H16</f>
        <v>67266.211375289568</v>
      </c>
      <c r="E11" s="115"/>
      <c r="F11" s="94" t="str">
        <f>'Gemensamma Tjänster'!H31</f>
        <v>Kvartal förskott</v>
      </c>
      <c r="G11" s="115"/>
      <c r="H11" s="94" t="str">
        <f>'Gemensamma Tjänster'!H32</f>
        <v>Dec,Mar,Jun,Sep</v>
      </c>
      <c r="I11" s="115"/>
      <c r="J11" s="116" t="str">
        <f>'Gemensamma Tjänster'!H33</f>
        <v xml:space="preserve"> -</v>
      </c>
    </row>
    <row r="12" spans="1:11" ht="15" hidden="1" customHeight="1" outlineLevel="1" x14ac:dyDescent="0.25">
      <c r="C12" s="107" t="str">
        <f>'Gemensamma Tjänster'!I2</f>
        <v>1177 e-tjänster</v>
      </c>
      <c r="D12" s="114">
        <f>'Gemensamma Tjänster'!I16</f>
        <v>483830.77960410964</v>
      </c>
      <c r="E12" s="115"/>
      <c r="F12" s="94" t="str">
        <f>'Gemensamma Tjänster'!I31</f>
        <v>Kvartal förskott</v>
      </c>
      <c r="G12" s="115"/>
      <c r="H12" s="94" t="str">
        <f>'Gemensamma Tjänster'!I32</f>
        <v>Dec,Mar,Jun,Sep</v>
      </c>
      <c r="I12" s="115"/>
      <c r="J12" s="116" t="str">
        <f>'Gemensamma Tjänster'!I33</f>
        <v xml:space="preserve"> -</v>
      </c>
    </row>
    <row r="13" spans="1:11" ht="15" hidden="1" customHeight="1" outlineLevel="1" x14ac:dyDescent="0.25">
      <c r="C13" s="107" t="str">
        <f>'Gemensamma Tjänster'!J2</f>
        <v xml:space="preserve">1177 på telefon </v>
      </c>
      <c r="D13" s="114">
        <f>'Gemensamma Tjänster'!J16</f>
        <v>372027.76588959357</v>
      </c>
      <c r="E13" s="115"/>
      <c r="F13" s="94" t="str">
        <f>'Gemensamma Tjänster'!J31</f>
        <v>Kvartal förskott</v>
      </c>
      <c r="G13" s="115"/>
      <c r="H13" s="94" t="str">
        <f>'Gemensamma Tjänster'!J32</f>
        <v>Dec,Mar,Jun,Sep</v>
      </c>
      <c r="I13" s="115"/>
      <c r="J13" s="116" t="str">
        <f>'Gemensamma Tjänster'!J33</f>
        <v xml:space="preserve"> -</v>
      </c>
    </row>
    <row r="14" spans="1:11" ht="15" hidden="1" customHeight="1" outlineLevel="1" x14ac:dyDescent="0.25">
      <c r="C14" s="107" t="str">
        <f>'Gemensamma Tjänster'!K2</f>
        <v>1177.se</v>
      </c>
      <c r="D14" s="114">
        <f>'Gemensamma Tjänster'!K16</f>
        <v>383124.51830765029</v>
      </c>
      <c r="E14" s="115"/>
      <c r="F14" s="94" t="str">
        <f>'Gemensamma Tjänster'!K31</f>
        <v>Kvartal förskott</v>
      </c>
      <c r="G14" s="115"/>
      <c r="H14" s="94" t="str">
        <f>'Gemensamma Tjänster'!K32</f>
        <v>Dec,Mar,Jun,Sep</v>
      </c>
      <c r="I14" s="115"/>
      <c r="J14" s="116" t="str">
        <f>'Gemensamma Tjänster'!K33</f>
        <v xml:space="preserve"> -</v>
      </c>
    </row>
    <row r="15" spans="1:11" ht="15" hidden="1" customHeight="1" outlineLevel="1" x14ac:dyDescent="0.25">
      <c r="C15" s="107" t="str">
        <f>'Gemensamma Tjänster'!L2</f>
        <v>Eira 
(biblioteks- konsortium)</v>
      </c>
      <c r="D15" s="114">
        <f>'Gemensamma Tjänster'!L16</f>
        <v>23960.313995322649</v>
      </c>
      <c r="E15" s="115"/>
      <c r="F15" s="94" t="str">
        <f>'Gemensamma Tjänster'!L31</f>
        <v>Kvartal förskott. Licens separat</v>
      </c>
      <c r="G15" s="115"/>
      <c r="H15" s="94" t="str">
        <f>'Gemensamma Tjänster'!L32</f>
        <v>Dec,Mar,Jun,Sep</v>
      </c>
      <c r="I15" s="115"/>
      <c r="J15" s="116" t="str">
        <f>'Gemensamma Tjänster'!L33</f>
        <v xml:space="preserve"> -</v>
      </c>
    </row>
    <row r="16" spans="1:11" ht="15" hidden="1" customHeight="1" outlineLevel="1" x14ac:dyDescent="0.25">
      <c r="C16" s="107" t="str">
        <f>'Gemensamma Tjänster'!M2</f>
        <v>Elektronisk remiss</v>
      </c>
      <c r="D16" s="114">
        <f>'Gemensamma Tjänster'!M16</f>
        <v>25033.517979076183</v>
      </c>
      <c r="E16" s="115"/>
      <c r="F16" s="94" t="str">
        <f>'Gemensamma Tjänster'!M31</f>
        <v>Kvartal förskott</v>
      </c>
      <c r="G16" s="115"/>
      <c r="H16" s="94" t="str">
        <f>'Gemensamma Tjänster'!M32</f>
        <v>Dec,Mar,Jun,Sep</v>
      </c>
      <c r="I16" s="115"/>
      <c r="J16" s="116" t="str">
        <f>'Gemensamma Tjänster'!M33</f>
        <v xml:space="preserve"> -</v>
      </c>
    </row>
    <row r="17" spans="3:10" ht="15" hidden="1" customHeight="1" outlineLevel="1" x14ac:dyDescent="0.25">
      <c r="C17" s="107" t="str">
        <f>'Gemensamma Tjänster'!N2</f>
        <v>Födelseanmälan</v>
      </c>
      <c r="D17" s="114">
        <f>'Gemensamma Tjänster'!N16</f>
        <v>17466.66232249407</v>
      </c>
      <c r="E17" s="115"/>
      <c r="F17" s="94" t="str">
        <f>'Gemensamma Tjänster'!N31</f>
        <v>Kvartal förskott</v>
      </c>
      <c r="G17" s="115"/>
      <c r="H17" s="94" t="str">
        <f>'Gemensamma Tjänster'!N32</f>
        <v>Dec,Mar,Jun,Sep</v>
      </c>
      <c r="I17" s="115"/>
      <c r="J17" s="116" t="str">
        <f>'Gemensamma Tjänster'!N33</f>
        <v xml:space="preserve"> -</v>
      </c>
    </row>
    <row r="18" spans="3:10" ht="15" hidden="1" customHeight="1" outlineLevel="1" x14ac:dyDescent="0.25">
      <c r="C18" s="107" t="str">
        <f>'Gemensamma Tjänster'!O2</f>
        <v>Infektions-verktyget</v>
      </c>
      <c r="D18" s="114">
        <f>'Gemensamma Tjänster'!O16</f>
        <v>58080.478448025933</v>
      </c>
      <c r="E18" s="115"/>
      <c r="F18" s="94" t="str">
        <f>'Gemensamma Tjänster'!O31</f>
        <v>Kvartal förskott</v>
      </c>
      <c r="G18" s="115"/>
      <c r="H18" s="94" t="str">
        <f>'Gemensamma Tjänster'!O32</f>
        <v>Dec,Mar,Jun,Sep</v>
      </c>
      <c r="I18" s="115"/>
      <c r="J18" s="116" t="str">
        <f>'Gemensamma Tjänster'!O33</f>
        <v xml:space="preserve"> -</v>
      </c>
    </row>
    <row r="19" spans="3:10" ht="15" hidden="1" customHeight="1" outlineLevel="1" x14ac:dyDescent="0.25">
      <c r="C19" s="107" t="str">
        <f>'Gemensamma Tjänster'!P2</f>
        <v>1177 journal</v>
      </c>
      <c r="D19" s="114">
        <f>'Gemensamma Tjänster'!P16</f>
        <v>160288.85316604588</v>
      </c>
      <c r="E19" s="115"/>
      <c r="F19" s="94" t="str">
        <f>'Gemensamma Tjänster'!P31</f>
        <v>Kvartal förskott</v>
      </c>
      <c r="G19" s="115"/>
      <c r="H19" s="94" t="str">
        <f>'Gemensamma Tjänster'!P32</f>
        <v>Dec,Mar,Jun,Sep</v>
      </c>
      <c r="I19" s="115"/>
      <c r="J19" s="116" t="str">
        <f>'Gemensamma Tjänster'!P33</f>
        <v xml:space="preserve"> -</v>
      </c>
    </row>
    <row r="20" spans="3:10" ht="15" hidden="1" customHeight="1" outlineLevel="1" x14ac:dyDescent="0.25">
      <c r="C20" s="107" t="str">
        <f>'Gemensamma Tjänster'!Q2</f>
        <v>Intygstjänster Webcert</v>
      </c>
      <c r="D20" s="114">
        <f>'Gemensamma Tjänster'!Q16</f>
        <v>85233.888301382496</v>
      </c>
      <c r="E20" s="115"/>
      <c r="F20" s="94" t="str">
        <f>'Gemensamma Tjänster'!Q31</f>
        <v>Kvartal förskott</v>
      </c>
      <c r="G20" s="115"/>
      <c r="H20" s="94" t="str">
        <f>'Gemensamma Tjänster'!Q32</f>
        <v>Dec,Mar,Jun,Sep</v>
      </c>
      <c r="I20" s="115"/>
      <c r="J20" s="116" t="str">
        <f>'Gemensamma Tjänster'!Q33</f>
        <v xml:space="preserve"> -</v>
      </c>
    </row>
    <row r="21" spans="3:10" ht="15" hidden="1" customHeight="1" outlineLevel="1" x14ac:dyDescent="0.25">
      <c r="C21" s="107" t="str">
        <f>'Gemensamma Tjänster'!R2</f>
        <v>Nationell patientöversikt</v>
      </c>
      <c r="D21" s="114">
        <f>'Gemensamma Tjänster'!R16</f>
        <v>88934.511487667434</v>
      </c>
      <c r="E21" s="115"/>
      <c r="F21" s="94" t="str">
        <f>'Gemensamma Tjänster'!R31</f>
        <v>Kvartal förskott</v>
      </c>
      <c r="G21" s="115"/>
      <c r="H21" s="94" t="str">
        <f>'Gemensamma Tjänster'!R32</f>
        <v>Dec,Mar,Jun,Sep</v>
      </c>
      <c r="I21" s="115"/>
      <c r="J21" s="116" t="str">
        <f>'Gemensamma Tjänster'!R33</f>
        <v xml:space="preserve"> -</v>
      </c>
    </row>
    <row r="22" spans="3:10" ht="15" hidden="1" customHeight="1" outlineLevel="1" x14ac:dyDescent="0.25">
      <c r="C22" s="107" t="str">
        <f>'Gemensamma Tjänster'!S2</f>
        <v>Pascal</v>
      </c>
      <c r="D22" s="114">
        <f>'Gemensamma Tjänster'!S16</f>
        <v>19597.253672988725</v>
      </c>
      <c r="E22" s="115"/>
      <c r="F22" s="94" t="str">
        <f>'Gemensamma Tjänster'!S31</f>
        <v>Kvartal förskott</v>
      </c>
      <c r="G22" s="115"/>
      <c r="H22" s="94" t="str">
        <f>'Gemensamma Tjänster'!S32</f>
        <v>Dec,Mar,Jun,Sep</v>
      </c>
      <c r="I22" s="115"/>
      <c r="J22" s="116" t="str">
        <f>'Gemensamma Tjänster'!S33</f>
        <v xml:space="preserve"> -</v>
      </c>
    </row>
    <row r="23" spans="3:10" ht="15" hidden="1" customHeight="1" outlineLevel="1" x14ac:dyDescent="0.25">
      <c r="C23" s="107" t="str">
        <f>'Gemensamma Tjänster'!T2</f>
        <v>Rikshandboken i barnhälsovård</v>
      </c>
      <c r="D23" s="114">
        <f>'Gemensamma Tjänster'!T16</f>
        <v>57708.322753616383</v>
      </c>
      <c r="E23" s="115"/>
      <c r="F23" s="94" t="str">
        <f>'Gemensamma Tjänster'!T31</f>
        <v>Kvartal förskott</v>
      </c>
      <c r="G23" s="115"/>
      <c r="H23" s="94" t="str">
        <f>'Gemensamma Tjänster'!T32</f>
        <v>Dec,Mar,Jun,Sep</v>
      </c>
      <c r="I23" s="115"/>
      <c r="J23" s="116" t="str">
        <f>'Gemensamma Tjänster'!T33</f>
        <v xml:space="preserve"> -</v>
      </c>
    </row>
    <row r="24" spans="3:10" ht="15" hidden="1" customHeight="1" outlineLevel="1" x14ac:dyDescent="0.25">
      <c r="C24" s="107" t="str">
        <f>'Gemensamma Tjänster'!U2</f>
        <v>1177 högkostnadsskydd</v>
      </c>
      <c r="D24" s="114">
        <f>'Gemensamma Tjänster'!U16</f>
        <v>43164.478216091295</v>
      </c>
      <c r="E24" s="115"/>
      <c r="F24" s="94" t="str">
        <f>'Gemensamma Tjänster'!U31</f>
        <v>Kvartal förskott</v>
      </c>
      <c r="G24" s="115"/>
      <c r="H24" s="94" t="str">
        <f>'Gemensamma Tjänster'!U32</f>
        <v>Dec,Mar,Jun,Sep</v>
      </c>
      <c r="I24" s="115"/>
      <c r="J24" s="116" t="str">
        <f>'Gemensamma Tjänster'!U33</f>
        <v xml:space="preserve"> -</v>
      </c>
    </row>
    <row r="25" spans="3:10" ht="15" hidden="1" customHeight="1" outlineLevel="1" x14ac:dyDescent="0.25">
      <c r="C25" s="107" t="str">
        <f>'Gemensamma Tjänster'!V2</f>
        <v>NKK Nationellt kliniskt kunskapsstöd</v>
      </c>
      <c r="D25" s="114">
        <f>'Gemensamma Tjänster'!V16</f>
        <v>195939.97310662642</v>
      </c>
      <c r="E25" s="115"/>
      <c r="F25" s="94" t="str">
        <f>'Gemensamma Tjänster'!V31</f>
        <v>Kvartal förskott</v>
      </c>
      <c r="G25" s="115"/>
      <c r="H25" s="94" t="str">
        <f>'Gemensamma Tjänster'!V32</f>
        <v>Dec,Mar,Jun,Sep</v>
      </c>
      <c r="I25" s="115"/>
      <c r="J25" s="116">
        <f>'Gemensamma Tjänster'!V33</f>
        <v>0</v>
      </c>
    </row>
    <row r="26" spans="3:10" ht="15" hidden="1" customHeight="1" outlineLevel="1" x14ac:dyDescent="0.25">
      <c r="C26" s="107" t="str">
        <f>'Gemensamma Tjänster'!W2</f>
        <v>Svenska informationstjänster för läkemedel (Sil)</v>
      </c>
      <c r="D26" s="114">
        <f>'Gemensamma Tjänster'!W16</f>
        <v>280792.86701585713</v>
      </c>
      <c r="E26" s="115"/>
      <c r="F26" s="94" t="str">
        <f>'Gemensamma Tjänster'!W31</f>
        <v>Kvartal förskott</v>
      </c>
      <c r="G26" s="115"/>
      <c r="H26" s="94" t="str">
        <f>'Gemensamma Tjänster'!W32</f>
        <v>Dec,Mar,Jun,Sep</v>
      </c>
      <c r="I26" s="115"/>
      <c r="J26" s="116" t="str">
        <f>'Gemensamma Tjänster'!W33</f>
        <v xml:space="preserve"> -</v>
      </c>
    </row>
    <row r="27" spans="3:10" ht="15" hidden="1" customHeight="1" outlineLevel="1" x14ac:dyDescent="0.25">
      <c r="C27" s="107" t="str">
        <f>'Gemensamma Tjänster'!X2</f>
        <v>UMO (Youmo)</v>
      </c>
      <c r="D27" s="114">
        <f>'Gemensamma Tjänster'!X16</f>
        <v>115704.60097578216</v>
      </c>
      <c r="E27" s="115"/>
      <c r="F27" s="94" t="str">
        <f>'Gemensamma Tjänster'!X31</f>
        <v>Kvartal förskott</v>
      </c>
      <c r="G27" s="115"/>
      <c r="H27" s="94" t="str">
        <f>'Gemensamma Tjänster'!X32</f>
        <v>Dec,Mar,Jun,Sep</v>
      </c>
      <c r="I27" s="115"/>
      <c r="J27" s="116" t="str">
        <f>'Gemensamma Tjänster'!X33</f>
        <v xml:space="preserve"> -</v>
      </c>
    </row>
    <row r="28" spans="3:10" ht="15" hidden="1" customHeight="1" outlineLevel="1" x14ac:dyDescent="0.25">
      <c r="C28" s="107" t="str">
        <f>'Gemensamma Tjänster'!Y2</f>
        <v>Vårdhandboken</v>
      </c>
      <c r="D28" s="114">
        <f>'Gemensamma Tjänster'!Y16</f>
        <v>61207.051475684137</v>
      </c>
      <c r="E28" s="115"/>
      <c r="F28" s="94" t="str">
        <f>'Gemensamma Tjänster'!Y31</f>
        <v>Kvartal förskott</v>
      </c>
      <c r="G28" s="115"/>
      <c r="H28" s="94" t="str">
        <f>'Gemensamma Tjänster'!Y32</f>
        <v>Dec,Mar,Jun,Sep</v>
      </c>
      <c r="I28" s="115"/>
      <c r="J28" s="116" t="str">
        <f>'Gemensamma Tjänster'!Y33</f>
        <v xml:space="preserve"> -</v>
      </c>
    </row>
    <row r="29" spans="3:10" ht="15" hidden="1" customHeight="1" outlineLevel="1" x14ac:dyDescent="0.25">
      <c r="C29" s="107" t="str">
        <f>'Gemensamma Tjänster'!Z2</f>
        <v>1177 rådgivningsstöd webb</v>
      </c>
      <c r="D29" s="114">
        <f>'Gemensamma Tjänster'!Z16</f>
        <v>49601.376145522416</v>
      </c>
      <c r="E29" s="115"/>
      <c r="F29" s="94" t="str">
        <f>'Gemensamma Tjänster'!Z31</f>
        <v>Kvartal förskott</v>
      </c>
      <c r="G29" s="115"/>
      <c r="H29" s="94" t="str">
        <f>'Gemensamma Tjänster'!Z32</f>
        <v>Dec,Mar,Jun,Sep</v>
      </c>
      <c r="I29" s="115"/>
      <c r="J29" s="116" t="str">
        <f>'Gemensamma Tjänster'!Z33</f>
        <v xml:space="preserve"> -</v>
      </c>
    </row>
    <row r="30" spans="3:10" ht="15" hidden="1" customHeight="1" outlineLevel="1" x14ac:dyDescent="0.25">
      <c r="C30" s="107" t="str">
        <f>'Gemensamma Tjänster'!AA2</f>
        <v>1177  stöd och behandlings-plattform</v>
      </c>
      <c r="D30" s="114">
        <f>'Gemensamma Tjänster'!AA16</f>
        <v>216676.9535937444</v>
      </c>
      <c r="E30" s="115"/>
      <c r="F30" s="94" t="str">
        <f>'Gemensamma Tjänster'!AA31</f>
        <v>Kvartal förskott</v>
      </c>
      <c r="G30" s="115"/>
      <c r="H30" s="94" t="str">
        <f>'Gemensamma Tjänster'!AA32</f>
        <v>Dec,Mar,Jun,Sep</v>
      </c>
      <c r="I30" s="115"/>
      <c r="J30" s="116" t="str">
        <f>'Gemensamma Tjänster'!AA33</f>
        <v xml:space="preserve"> -</v>
      </c>
    </row>
    <row r="31" spans="3:10" ht="15" hidden="1" customHeight="1" outlineLevel="1" x14ac:dyDescent="0.25">
      <c r="C31" s="107" t="str">
        <f>'Gemensamma Tjänster'!AB2</f>
        <v>Utomläns- fakturering</v>
      </c>
      <c r="D31" s="114">
        <f>'Gemensamma Tjänster'!AB16</f>
        <v>21816.232000905649</v>
      </c>
      <c r="E31" s="115"/>
      <c r="F31" s="94" t="str">
        <f>'Gemensamma Tjänster'!AB31</f>
        <v>Kvartal förskott</v>
      </c>
      <c r="G31" s="115"/>
      <c r="H31" s="94" t="str">
        <f>'Gemensamma Tjänster'!AB32</f>
        <v>Dec,Mar,Jun,Sep</v>
      </c>
      <c r="I31" s="115"/>
      <c r="J31" s="116" t="str">
        <f>'Gemensamma Tjänster'!AB33</f>
        <v xml:space="preserve"> -</v>
      </c>
    </row>
    <row r="32" spans="3:10" ht="15" hidden="1" customHeight="1" outlineLevel="1" x14ac:dyDescent="0.25">
      <c r="C32" s="107" t="str">
        <f>'Gemensamma Tjänster'!AC2</f>
        <v>Gemensam infrastruktur</v>
      </c>
      <c r="D32" s="114">
        <f>'Gemensamma Tjänster'!AC16</f>
        <v>482556.61154537508</v>
      </c>
      <c r="E32" s="115"/>
      <c r="F32" s="94" t="str">
        <f>'Gemensamma Tjänster'!AC31</f>
        <v>Kvartal förskott</v>
      </c>
      <c r="G32" s="115"/>
      <c r="H32" s="94" t="str">
        <f>'Gemensamma Tjänster'!AC32</f>
        <v>Dec,Mar,Jun,Sep</v>
      </c>
      <c r="I32" s="115"/>
      <c r="J32" s="116" t="str">
        <f>'Gemensamma Tjänster'!AC33</f>
        <v xml:space="preserve"> -</v>
      </c>
    </row>
    <row r="33" spans="3:10" ht="15" hidden="1" customHeight="1" outlineLevel="1" x14ac:dyDescent="0.25">
      <c r="C33" s="107" t="str">
        <f>'Gemensamma Tjänster'!AD2</f>
        <v>Gemensam arkitektur</v>
      </c>
      <c r="D33" s="114">
        <f>'Gemensamma Tjänster'!AD16</f>
        <v>139619.32589853965</v>
      </c>
      <c r="E33" s="115"/>
      <c r="F33" s="94" t="str">
        <f>'Gemensamma Tjänster'!AD31</f>
        <v>Kvartal förskott</v>
      </c>
      <c r="G33" s="115"/>
      <c r="H33" s="94" t="str">
        <f>'Gemensamma Tjänster'!AD32</f>
        <v>Dec,Mar,Jun,Sep</v>
      </c>
      <c r="I33" s="115"/>
      <c r="J33" s="116" t="str">
        <f>'Gemensamma Tjänster'!AD33</f>
        <v xml:space="preserve"> -</v>
      </c>
    </row>
    <row r="34" spans="3:10" ht="15" hidden="1" customHeight="1" outlineLevel="1" x14ac:dyDescent="0.25">
      <c r="C34" s="107" t="str">
        <f>'Gemensamma Tjänster'!AE2</f>
        <v>1177 listning</v>
      </c>
      <c r="D34" s="114">
        <f>'Gemensamma Tjänster'!AE16</f>
        <v>36387.057826275435</v>
      </c>
      <c r="E34" s="115"/>
      <c r="F34" s="94" t="str">
        <f>'Gemensamma Tjänster'!AE31</f>
        <v>Kvartal förskott</v>
      </c>
      <c r="G34" s="115"/>
      <c r="H34" s="94" t="str">
        <f>'Gemensamma Tjänster'!AE32</f>
        <v>Dec,Mar,Jun,Sep</v>
      </c>
      <c r="I34" s="115"/>
      <c r="J34" s="116" t="str">
        <f>'Gemensamma Tjänster'!AE33</f>
        <v xml:space="preserve"> -</v>
      </c>
    </row>
    <row r="35" spans="3:10" ht="15" hidden="1" customHeight="1" outlineLevel="1" x14ac:dyDescent="0.25">
      <c r="C35" s="107" t="str">
        <f>'Gemensamma Tjänster'!AF2</f>
        <v>IAM IDP Gemensam del</v>
      </c>
      <c r="D35" s="114">
        <f>'Gemensamma Tjänster'!AF16</f>
        <v>50629.921445946806</v>
      </c>
      <c r="E35" s="115"/>
      <c r="F35" s="94" t="str">
        <f>'Gemensamma Tjänster'!AF31</f>
        <v>Kvartal förskott</v>
      </c>
      <c r="G35" s="115"/>
      <c r="H35" s="94" t="str">
        <f>'Gemensamma Tjänster'!AF32</f>
        <v>Dec,Mar,Jun,Sep</v>
      </c>
      <c r="I35" s="115"/>
      <c r="J35" s="116">
        <f>'Gemensamma Tjänster'!AF33</f>
        <v>0</v>
      </c>
    </row>
    <row r="36" spans="3:10" ht="15" hidden="1" customHeight="1" outlineLevel="1" x14ac:dyDescent="0.25">
      <c r="C36" s="107" t="str">
        <f>'Gemensamma Tjänster'!AG2</f>
        <v>Överskjutande SMS &amp; Inloggnings-kostnader Prel</v>
      </c>
      <c r="D36" s="114">
        <f>'Gemensamma Tjänster'!AG16</f>
        <v>59755</v>
      </c>
      <c r="E36" s="115"/>
      <c r="F36" s="94" t="str">
        <f>'Gemensamma Tjänster'!AG31</f>
        <v>Överskjutande utöver 18,2 mkr</v>
      </c>
      <c r="G36" s="115"/>
      <c r="H36" s="94" t="str">
        <f>'Gemensamma Tjänster'!AG32</f>
        <v>Efter årsslut 2024</v>
      </c>
      <c r="I36" s="115"/>
      <c r="J36" s="116">
        <f>'Gemensamma Tjänster'!AG33</f>
        <v>0</v>
      </c>
    </row>
    <row r="37" spans="3:10" ht="15" hidden="1" customHeight="1" outlineLevel="1" x14ac:dyDescent="0.25">
      <c r="C37" s="107" t="str">
        <f>'Gemensamma Tjänster'!AH2</f>
        <v>1177 tidbokning
NY i förv.</v>
      </c>
      <c r="D37" s="114">
        <f>'Gemensamma Tjänster'!AH16</f>
        <v>91055.072079211197</v>
      </c>
      <c r="E37" s="115"/>
      <c r="F37" s="94" t="str">
        <f>'Gemensamma Tjänster'!AH31</f>
        <v>Kvartal förskott</v>
      </c>
      <c r="G37" s="115"/>
      <c r="H37" s="94" t="str">
        <f>'Gemensamma Tjänster'!AH32</f>
        <v>Dec,Mar,Jun,Sep</v>
      </c>
      <c r="I37" s="115"/>
      <c r="J37" s="116">
        <f>'Gemensamma Tjänster'!AH33</f>
        <v>0</v>
      </c>
    </row>
    <row r="38" spans="3:10" ht="15" hidden="1" customHeight="1" outlineLevel="1" x14ac:dyDescent="0.25">
      <c r="C38" s="107">
        <f>'Gemensamma Tjänster'!AI2</f>
        <v>0</v>
      </c>
      <c r="D38" s="114">
        <f>'Gemensamma Tjänster'!AI16</f>
        <v>0</v>
      </c>
      <c r="E38" s="115"/>
      <c r="F38" s="94">
        <f>'Gemensamma Tjänster'!AI31</f>
        <v>0</v>
      </c>
      <c r="G38" s="115"/>
      <c r="H38" s="94">
        <f>'Gemensamma Tjänster'!AI32</f>
        <v>0</v>
      </c>
      <c r="I38" s="115"/>
      <c r="J38" s="116">
        <f>'Gemensamma Tjänster'!AI33</f>
        <v>0</v>
      </c>
    </row>
    <row r="39" spans="3:10" ht="15" hidden="1" customHeight="1" outlineLevel="1" x14ac:dyDescent="0.25">
      <c r="C39" s="107">
        <f>'Gemensamma Tjänster'!AJ2</f>
        <v>0</v>
      </c>
      <c r="D39" s="114">
        <f>'Gemensamma Tjänster'!AJ16</f>
        <v>0</v>
      </c>
      <c r="E39" s="115"/>
      <c r="F39" s="94">
        <f>'Gemensamma Tjänster'!AJ31</f>
        <v>0</v>
      </c>
      <c r="G39" s="115"/>
      <c r="H39" s="94">
        <f>'Gemensamma Tjänster'!AJ32</f>
        <v>0</v>
      </c>
      <c r="I39" s="115"/>
      <c r="J39" s="116">
        <f>'Gemensamma Tjänster'!AJ33</f>
        <v>0</v>
      </c>
    </row>
    <row r="40" spans="3:10" ht="15" hidden="1" customHeight="1" outlineLevel="1" x14ac:dyDescent="0.25">
      <c r="C40" s="107">
        <f>'Gemensamma Tjänster'!AK2</f>
        <v>0</v>
      </c>
      <c r="D40" s="114">
        <f>'Gemensamma Tjänster'!AK16</f>
        <v>0</v>
      </c>
      <c r="E40" s="115"/>
      <c r="F40" s="94">
        <f>'Gemensamma Tjänster'!AK31</f>
        <v>0</v>
      </c>
      <c r="G40" s="115"/>
      <c r="H40" s="94">
        <f>'Gemensamma Tjänster'!AK32</f>
        <v>0</v>
      </c>
      <c r="I40" s="115"/>
      <c r="J40" s="116">
        <f>'Gemensamma Tjänster'!AK33</f>
        <v>0</v>
      </c>
    </row>
    <row r="41" spans="3:10" ht="15" hidden="1" customHeight="1" outlineLevel="1" x14ac:dyDescent="0.25">
      <c r="C41" s="107">
        <f>'Gemensamma Tjänster'!AL2</f>
        <v>0</v>
      </c>
      <c r="D41" s="114">
        <f>'Gemensamma Tjänster'!AL16</f>
        <v>0</v>
      </c>
      <c r="E41" s="115"/>
      <c r="F41" s="94">
        <f>'Gemensamma Tjänster'!AL31</f>
        <v>0</v>
      </c>
      <c r="G41" s="115"/>
      <c r="H41" s="94">
        <f>'Gemensamma Tjänster'!AL32</f>
        <v>0</v>
      </c>
      <c r="I41" s="115"/>
      <c r="J41" s="116">
        <f>'Gemensamma Tjänster'!AL33</f>
        <v>0</v>
      </c>
    </row>
    <row r="42" spans="3:10" ht="15" hidden="1" customHeight="1" outlineLevel="1" x14ac:dyDescent="0.25">
      <c r="C42" s="107">
        <f>'Gemensamma Tjänster'!AM2</f>
        <v>0</v>
      </c>
      <c r="D42" s="114">
        <f>'Gemensamma Tjänster'!AM16</f>
        <v>0</v>
      </c>
      <c r="E42" s="115"/>
      <c r="F42" s="94">
        <f>'Gemensamma Tjänster'!AM31</f>
        <v>0</v>
      </c>
      <c r="G42" s="115"/>
      <c r="H42" s="94">
        <f>'Gemensamma Tjänster'!AM32</f>
        <v>0</v>
      </c>
      <c r="I42" s="115"/>
      <c r="J42" s="116">
        <f>'Gemensamma Tjänster'!AM33</f>
        <v>0</v>
      </c>
    </row>
    <row r="43" spans="3:10" ht="15" hidden="1" customHeight="1" outlineLevel="1" x14ac:dyDescent="0.25">
      <c r="C43" s="107">
        <f>'Gemensamma Tjänster'!AN2</f>
        <v>0</v>
      </c>
      <c r="D43" s="114">
        <f>'Gemensamma Tjänster'!AN16</f>
        <v>0</v>
      </c>
      <c r="E43" s="115"/>
      <c r="F43" s="94">
        <f>'Gemensamma Tjänster'!AN31</f>
        <v>0</v>
      </c>
      <c r="G43" s="115"/>
      <c r="H43" s="94">
        <f>'Gemensamma Tjänster'!AN32</f>
        <v>0</v>
      </c>
      <c r="I43" s="115"/>
      <c r="J43" s="116">
        <f>'Gemensamma Tjänster'!AN33</f>
        <v>0</v>
      </c>
    </row>
    <row r="44" spans="3:10" ht="15" hidden="1" customHeight="1" outlineLevel="1" x14ac:dyDescent="0.25">
      <c r="C44" s="107">
        <f>'Gemensamma Tjänster'!AO2</f>
        <v>0</v>
      </c>
      <c r="D44" s="114">
        <f>'Gemensamma Tjänster'!AO16</f>
        <v>0</v>
      </c>
      <c r="E44" s="115"/>
      <c r="F44" s="94">
        <f>'Gemensamma Tjänster'!AO31</f>
        <v>0</v>
      </c>
      <c r="G44" s="115"/>
      <c r="H44" s="94">
        <f>'Gemensamma Tjänster'!AO32</f>
        <v>0</v>
      </c>
      <c r="I44" s="115"/>
      <c r="J44" s="116">
        <f>'Gemensamma Tjänster'!AO33</f>
        <v>0</v>
      </c>
    </row>
    <row r="45" spans="3:10" ht="15" hidden="1" customHeight="1" outlineLevel="1" x14ac:dyDescent="0.25">
      <c r="C45" s="107">
        <f>'Gemensamma Tjänster'!AP2</f>
        <v>0</v>
      </c>
      <c r="D45" s="114">
        <f>'Gemensamma Tjänster'!AP16</f>
        <v>0</v>
      </c>
      <c r="E45" s="115"/>
      <c r="F45" s="94">
        <f>'Gemensamma Tjänster'!AP31</f>
        <v>0</v>
      </c>
      <c r="G45" s="115"/>
      <c r="H45" s="94">
        <f>'Gemensamma Tjänster'!AP32</f>
        <v>0</v>
      </c>
      <c r="I45" s="115"/>
      <c r="J45" s="116">
        <f>'Gemensamma Tjänster'!AP33</f>
        <v>0</v>
      </c>
    </row>
    <row r="46" spans="3:10" ht="15" hidden="1" customHeight="1" outlineLevel="1" x14ac:dyDescent="0.25">
      <c r="C46" s="107">
        <f>'Gemensamma Tjänster'!AQ2</f>
        <v>0</v>
      </c>
      <c r="D46" s="114">
        <f>'Gemensamma Tjänster'!AQ16</f>
        <v>0</v>
      </c>
      <c r="E46" s="115"/>
      <c r="F46" s="94">
        <f>'Gemensamma Tjänster'!AQ31</f>
        <v>0</v>
      </c>
      <c r="G46" s="115"/>
      <c r="H46" s="94">
        <f>'Gemensamma Tjänster'!AQ32</f>
        <v>0</v>
      </c>
      <c r="I46" s="115"/>
      <c r="J46" s="116">
        <f>'Gemensamma Tjänster'!AQ33</f>
        <v>0</v>
      </c>
    </row>
    <row r="47" spans="3:10" ht="15" hidden="1" customHeight="1" outlineLevel="1" x14ac:dyDescent="0.25">
      <c r="C47" s="107">
        <f>'Gemensamma Tjänster'!AR2</f>
        <v>0</v>
      </c>
      <c r="D47" s="114">
        <f>'Gemensamma Tjänster'!AR16</f>
        <v>0</v>
      </c>
      <c r="E47" s="115"/>
      <c r="F47" s="94">
        <f>'Gemensamma Tjänster'!AR31</f>
        <v>0</v>
      </c>
      <c r="G47" s="115"/>
      <c r="H47" s="94">
        <f>'Gemensamma Tjänster'!AR32</f>
        <v>0</v>
      </c>
      <c r="I47" s="115"/>
      <c r="J47" s="116">
        <f>'Gemensamma Tjänster'!AR33</f>
        <v>0</v>
      </c>
    </row>
    <row r="48" spans="3:10" ht="15" hidden="1" customHeight="1" outlineLevel="1" x14ac:dyDescent="0.25">
      <c r="C48" s="107">
        <f>'Gemensamma Tjänster'!AS2</f>
        <v>0</v>
      </c>
      <c r="D48" s="114">
        <f>'Gemensamma Tjänster'!AS16</f>
        <v>0</v>
      </c>
      <c r="E48" s="115"/>
      <c r="F48" s="94">
        <f>'Gemensamma Tjänster'!AS31</f>
        <v>0</v>
      </c>
      <c r="G48" s="115"/>
      <c r="H48" s="94">
        <f>'Gemensamma Tjänster'!AS32</f>
        <v>0</v>
      </c>
      <c r="I48" s="115"/>
      <c r="J48" s="116">
        <f>'Gemensamma Tjänster'!AS33</f>
        <v>0</v>
      </c>
    </row>
    <row r="49" spans="3:10" ht="15" hidden="1" customHeight="1" outlineLevel="1" x14ac:dyDescent="0.25">
      <c r="C49" s="107">
        <f>'Gemensamma Tjänster'!AT2</f>
        <v>0</v>
      </c>
      <c r="D49" s="114">
        <f>'Gemensamma Tjänster'!AT16</f>
        <v>0</v>
      </c>
      <c r="E49" s="115"/>
      <c r="F49" s="94">
        <f>'Gemensamma Tjänster'!AT31</f>
        <v>0</v>
      </c>
      <c r="G49" s="115"/>
      <c r="H49" s="94">
        <f>'Gemensamma Tjänster'!AT32</f>
        <v>0</v>
      </c>
      <c r="I49" s="115"/>
      <c r="J49" s="116">
        <f>'Gemensamma Tjänster'!AT33</f>
        <v>0</v>
      </c>
    </row>
    <row r="50" spans="3:10" ht="15" hidden="1" customHeight="1" outlineLevel="1" x14ac:dyDescent="0.25">
      <c r="C50" s="107">
        <f>'Gemensamma Tjänster'!AU2</f>
        <v>0</v>
      </c>
      <c r="D50" s="114">
        <f>'Gemensamma Tjänster'!AU16</f>
        <v>0</v>
      </c>
      <c r="E50" s="115"/>
      <c r="F50" s="94">
        <f>'Gemensamma Tjänster'!AU31</f>
        <v>0</v>
      </c>
      <c r="G50" s="115"/>
      <c r="H50" s="94">
        <f>'Gemensamma Tjänster'!AU32</f>
        <v>0</v>
      </c>
      <c r="I50" s="115"/>
      <c r="J50" s="116">
        <f>'Gemensamma Tjänster'!AU33</f>
        <v>0</v>
      </c>
    </row>
    <row r="51" spans="3:10" ht="15" hidden="1" customHeight="1" outlineLevel="1" x14ac:dyDescent="0.25">
      <c r="C51" s="107">
        <f>'Gemensamma Tjänster'!AV2</f>
        <v>0</v>
      </c>
      <c r="D51" s="114">
        <f>'Gemensamma Tjänster'!AV16</f>
        <v>0</v>
      </c>
      <c r="E51" s="115"/>
      <c r="F51" s="94">
        <f>'Gemensamma Tjänster'!AV31</f>
        <v>0</v>
      </c>
      <c r="G51" s="115"/>
      <c r="H51" s="94">
        <f>'Gemensamma Tjänster'!AV32</f>
        <v>0</v>
      </c>
      <c r="I51" s="115"/>
      <c r="J51" s="116">
        <f>'Gemensamma Tjänster'!AV33</f>
        <v>0</v>
      </c>
    </row>
    <row r="52" spans="3:10" ht="15" hidden="1" customHeight="1" outlineLevel="1" x14ac:dyDescent="0.25">
      <c r="C52" s="107">
        <f>'Gemensamma Tjänster'!AW2</f>
        <v>0</v>
      </c>
      <c r="D52" s="114">
        <f>'Gemensamma Tjänster'!AW16</f>
        <v>0</v>
      </c>
      <c r="E52" s="115"/>
      <c r="F52" s="94">
        <f>'Gemensamma Tjänster'!AW31</f>
        <v>0</v>
      </c>
      <c r="G52" s="115"/>
      <c r="H52" s="94">
        <f>'Gemensamma Tjänster'!AW32</f>
        <v>0</v>
      </c>
      <c r="I52" s="115"/>
      <c r="J52" s="116">
        <f>'Gemensamma Tjänster'!AW33</f>
        <v>0</v>
      </c>
    </row>
    <row r="53" spans="3:10" ht="15" hidden="1" customHeight="1" outlineLevel="1" x14ac:dyDescent="0.25">
      <c r="C53" s="107">
        <f>'Gemensamma Tjänster'!AX2</f>
        <v>0</v>
      </c>
      <c r="D53" s="114">
        <f>'Gemensamma Tjänster'!AX16</f>
        <v>0</v>
      </c>
      <c r="E53" s="115"/>
      <c r="F53" s="94">
        <f>'Gemensamma Tjänster'!AX31</f>
        <v>0</v>
      </c>
      <c r="G53" s="115"/>
      <c r="H53" s="94">
        <f>'Gemensamma Tjänster'!AX32</f>
        <v>0</v>
      </c>
      <c r="I53" s="115"/>
      <c r="J53" s="116">
        <f>'Gemensamma Tjänster'!AX33</f>
        <v>0</v>
      </c>
    </row>
    <row r="54" spans="3:10" ht="15" hidden="1" customHeight="1" outlineLevel="1" x14ac:dyDescent="0.25">
      <c r="C54" s="107">
        <f>'Gemensamma Tjänster'!AY2</f>
        <v>0</v>
      </c>
      <c r="D54" s="114">
        <f>'Gemensamma Tjänster'!AY16</f>
        <v>0</v>
      </c>
      <c r="E54" s="115"/>
      <c r="F54" s="94">
        <f>'Gemensamma Tjänster'!AY31</f>
        <v>0</v>
      </c>
      <c r="G54" s="115"/>
      <c r="H54" s="94">
        <f>'Gemensamma Tjänster'!AY32</f>
        <v>0</v>
      </c>
      <c r="I54" s="115"/>
      <c r="J54" s="116">
        <f>'Gemensamma Tjänster'!AY33</f>
        <v>0</v>
      </c>
    </row>
    <row r="55" spans="3:10" ht="15" hidden="1" customHeight="1" outlineLevel="1" thickBot="1" x14ac:dyDescent="0.3">
      <c r="C55" s="117">
        <f>'Gemensamma Tjänster'!AZ2</f>
        <v>0</v>
      </c>
      <c r="D55" s="118">
        <f>'Gemensamma Tjänster'!AZ16</f>
        <v>0</v>
      </c>
      <c r="E55" s="119"/>
      <c r="F55" s="95">
        <f>'Gemensamma Tjänster'!AZ31</f>
        <v>0</v>
      </c>
      <c r="G55" s="119"/>
      <c r="H55" s="95">
        <f>'Gemensamma Tjänster'!AZ32</f>
        <v>0</v>
      </c>
      <c r="I55" s="119"/>
      <c r="J55" s="120">
        <f>'Gemensamma Tjänster'!AZ33</f>
        <v>0</v>
      </c>
    </row>
    <row r="56" spans="3:10" hidden="1" outlineLevel="1" x14ac:dyDescent="0.25">
      <c r="C56" s="115"/>
      <c r="D56" s="114"/>
      <c r="E56" s="115"/>
      <c r="F56" s="115"/>
      <c r="G56" s="115"/>
      <c r="H56" s="115"/>
      <c r="I56" s="115"/>
      <c r="J56" s="115"/>
    </row>
    <row r="57" spans="3:10" ht="15.75" collapsed="1" thickBot="1" x14ac:dyDescent="0.3">
      <c r="C57" s="115"/>
      <c r="D57" s="121"/>
      <c r="E57" s="115"/>
      <c r="F57" s="115"/>
      <c r="G57" s="115"/>
      <c r="H57" s="115"/>
      <c r="I57" s="115"/>
      <c r="J57" s="115"/>
    </row>
    <row r="58" spans="3:10" ht="21" x14ac:dyDescent="0.25">
      <c r="C58" s="108" t="s">
        <v>31</v>
      </c>
      <c r="D58" s="109">
        <f>SUM(D59:D107)</f>
        <v>1201855.7552565616</v>
      </c>
      <c r="E58" s="110"/>
      <c r="F58" s="110" t="s">
        <v>39</v>
      </c>
      <c r="G58" s="110"/>
      <c r="H58" s="110"/>
      <c r="I58" s="110"/>
      <c r="J58" s="122"/>
    </row>
    <row r="59" spans="3:10" hidden="1" outlineLevel="1" x14ac:dyDescent="0.25">
      <c r="C59" s="107" t="str">
        <f>'Valbara Tjänster'!F1</f>
        <v>Händelseanalys (Nitha)</v>
      </c>
      <c r="D59" s="114">
        <f>'Valbara Tjänster'!F12</f>
        <v>33603.647688000005</v>
      </c>
      <c r="E59" s="115"/>
      <c r="F59" s="115" t="str">
        <f>'Valbara Tjänster'!F27</f>
        <v>Kvartal förskott</v>
      </c>
      <c r="G59" s="115"/>
      <c r="H59" s="115" t="str">
        <f>'Valbara Tjänster'!F28</f>
        <v>Dec,Mar,Jun,Sep</v>
      </c>
      <c r="I59" s="115"/>
      <c r="J59" s="116" t="str">
        <f>'Valbara Tjänster'!F29</f>
        <v>N/A</v>
      </c>
    </row>
    <row r="60" spans="3:10" ht="30" hidden="1" outlineLevel="1" x14ac:dyDescent="0.25">
      <c r="C60" s="107" t="str">
        <f>'Valbara Tjänster'!J1</f>
        <v>IAM IdP
(egna anslutningar)</v>
      </c>
      <c r="D60" s="114">
        <f>'Valbara Tjänster'!J12</f>
        <v>9527.5439999999999</v>
      </c>
      <c r="E60" s="115"/>
      <c r="F60" s="115" t="str">
        <f>'Valbara Tjänster'!J27</f>
        <v>Kvartal förskott</v>
      </c>
      <c r="G60" s="115"/>
      <c r="H60" s="115" t="str">
        <f>'Valbara Tjänster'!J28</f>
        <v>Dec,Mar,Jun,Sep</v>
      </c>
      <c r="I60" s="115"/>
      <c r="J60" s="116" t="str">
        <f>'Valbara Tjänster'!J29</f>
        <v>N/A</v>
      </c>
    </row>
    <row r="61" spans="3:10" hidden="1" outlineLevel="1" x14ac:dyDescent="0.25">
      <c r="C61" s="107" t="str">
        <f>'Valbara Tjänster'!N1</f>
        <v>Säkerhets-tjänster Logg, spärr &amp; samtycke</v>
      </c>
      <c r="D61" s="114">
        <f>'Valbara Tjänster'!N12</f>
        <v>0</v>
      </c>
      <c r="E61" s="115"/>
      <c r="F61" s="115" t="str">
        <f>'Valbara Tjänster'!N27</f>
        <v>Kvartal förskott</v>
      </c>
      <c r="G61" s="115"/>
      <c r="H61" s="115" t="str">
        <f>'Valbara Tjänster'!N28</f>
        <v>Dec,Mar,Jun,Sep</v>
      </c>
      <c r="I61" s="115"/>
      <c r="J61" s="116" t="str">
        <f>'Valbara Tjänster'!N29</f>
        <v>N/A</v>
      </c>
    </row>
    <row r="62" spans="3:10" hidden="1" outlineLevel="1" x14ac:dyDescent="0.25">
      <c r="C62" s="107" t="str">
        <f>'Valbara Tjänster'!R1</f>
        <v>IAM Autentisering (egna anslutningar)</v>
      </c>
      <c r="D62" s="114">
        <f>'Valbara Tjänster'!R12</f>
        <v>0</v>
      </c>
      <c r="E62" s="115"/>
      <c r="F62" s="115" t="str">
        <f>'Valbara Tjänster'!R27</f>
        <v>Kvartal förskott</v>
      </c>
      <c r="G62" s="115"/>
      <c r="H62" s="115" t="str">
        <f>'Valbara Tjänster'!R28</f>
        <v>Dec,Mar,Jun,Sep</v>
      </c>
      <c r="I62" s="115"/>
      <c r="J62" s="116" t="str">
        <f>'Valbara Tjänster'!R29</f>
        <v>N/A</v>
      </c>
    </row>
    <row r="63" spans="3:10" hidden="1" outlineLevel="1" x14ac:dyDescent="0.25">
      <c r="C63" s="107" t="str">
        <f>'Valbara Tjänster'!V1</f>
        <v>Personuppgifts- tjänst</v>
      </c>
      <c r="D63" s="114">
        <f>'Valbara Tjänster'!V12</f>
        <v>9527.5439999999999</v>
      </c>
      <c r="E63" s="115"/>
      <c r="F63" s="115" t="str">
        <f>'Valbara Tjänster'!V27</f>
        <v>Kvartal förskott</v>
      </c>
      <c r="G63" s="115"/>
      <c r="H63" s="115" t="str">
        <f>'Valbara Tjänster'!V28</f>
        <v>Dec,Mar,Jun,Sep</v>
      </c>
      <c r="I63" s="115"/>
      <c r="J63" s="116" t="str">
        <f>'Valbara Tjänster'!V29</f>
        <v>N/A</v>
      </c>
    </row>
    <row r="64" spans="3:10" ht="45" hidden="1" outlineLevel="1" x14ac:dyDescent="0.25">
      <c r="C64" s="107" t="str">
        <f>'Valbara Tjänster'!Z1</f>
        <v xml:space="preserve">1177 formulär- hantering </v>
      </c>
      <c r="D64" s="114">
        <f>'Valbara Tjänster'!Z12</f>
        <v>0</v>
      </c>
      <c r="E64" s="115"/>
      <c r="F64" s="115" t="str">
        <f>'Valbara Tjänster'!Z27</f>
        <v>Kvartal förskott</v>
      </c>
      <c r="G64" s="115"/>
      <c r="H64" s="115" t="str">
        <f>'Valbara Tjänster'!Z28</f>
        <v>Dec,Mar,Jun,Sep</v>
      </c>
      <c r="I64" s="115"/>
      <c r="J64" s="116" t="str">
        <f>'Valbara Tjänster'!Z29</f>
        <v>N/A</v>
      </c>
    </row>
    <row r="65" spans="3:10" hidden="1" outlineLevel="1" x14ac:dyDescent="0.25">
      <c r="C65" s="107" t="str">
        <f>'Valbara Tjänster'!AD1</f>
        <v xml:space="preserve">Ombudstjänsten </v>
      </c>
      <c r="D65" s="114">
        <f>'Valbara Tjänster'!AD12</f>
        <v>0</v>
      </c>
      <c r="E65" s="115"/>
      <c r="F65" s="115" t="str">
        <f>'Valbara Tjänster'!AD27</f>
        <v>Kvartal förskott</v>
      </c>
      <c r="G65" s="115"/>
      <c r="H65" s="115" t="str">
        <f>'Valbara Tjänster'!AD28</f>
        <v>Dec,Mar,Jun,Sep</v>
      </c>
      <c r="I65" s="115"/>
      <c r="J65" s="116" t="str">
        <f>'Valbara Tjänster'!AD29</f>
        <v>N/A</v>
      </c>
    </row>
    <row r="66" spans="3:10" ht="120" hidden="1" outlineLevel="1" x14ac:dyDescent="0.25">
      <c r="C66" s="107" t="str">
        <f>'Valbara Tjänster'!AH1</f>
        <v>Hjälpmedels-tjänsten abonnemang</v>
      </c>
      <c r="D66" s="114">
        <f>'Valbara Tjänster'!AH12</f>
        <v>31200</v>
      </c>
      <c r="E66" s="115"/>
      <c r="F66" s="11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115"/>
      <c r="H66" s="115" t="str">
        <f>'Valbara Tjänster'!AH28</f>
        <v>Dec, Mar, Jun, Sep</v>
      </c>
      <c r="I66" s="115"/>
      <c r="J66" s="116" t="str">
        <f>'Valbara Tjänster'!AH29</f>
        <v>Prognos</v>
      </c>
    </row>
    <row r="67" spans="3:10" ht="45" hidden="1" outlineLevel="1" x14ac:dyDescent="0.25">
      <c r="C67" s="107" t="str">
        <f>'Valbara Tjänster'!AL1</f>
        <v>E-klient</v>
      </c>
      <c r="D67" s="114">
        <f>'Valbara Tjänster'!AL12</f>
        <v>25646.400000000001</v>
      </c>
      <c r="E67" s="115"/>
      <c r="F67" s="115" t="str">
        <f>'Valbara Tjänster'!AL27</f>
        <v>Halvårsvis i efterskott av förvaltning. Volymbaserade priser</v>
      </c>
      <c r="G67" s="115"/>
      <c r="H67" s="115" t="str">
        <f>'Valbara Tjänster'!AL28</f>
        <v>Jun, Dec</v>
      </c>
      <c r="I67" s="115"/>
      <c r="J67" s="116" t="str">
        <f>'Valbara Tjänster'!AL29</f>
        <v>Prognos 2023! Faktureras av förvaltningen</v>
      </c>
    </row>
    <row r="68" spans="3:10" ht="60" hidden="1" outlineLevel="1" x14ac:dyDescent="0.25">
      <c r="C68" s="107" t="str">
        <f>'Valbara Tjänster'!AP1</f>
        <v>Eira Licenser (innehåll)</v>
      </c>
      <c r="D68" s="114">
        <f>'Valbara Tjänster'!AP12</f>
        <v>314471.56066747208</v>
      </c>
      <c r="E68" s="115"/>
      <c r="F68" s="115" t="str">
        <f>'Valbara Tjänster'!AP27</f>
        <v>Licenskostnaden fördelas solidariskt mellan landsting och regioner baserat på antal invånare.</v>
      </c>
      <c r="G68" s="115"/>
      <c r="H68" s="115" t="str">
        <f>'Valbara Tjänster'!AP28</f>
        <v>Årsvis engång i Dec</v>
      </c>
      <c r="I68" s="115"/>
      <c r="J68" s="116" t="str">
        <f>'Valbara Tjänster'!AP29</f>
        <v>Prognos</v>
      </c>
    </row>
    <row r="69" spans="3:10" ht="30" hidden="1" outlineLevel="1" x14ac:dyDescent="0.25">
      <c r="C69" s="107" t="str">
        <f>'Valbara Tjänster'!AT1</f>
        <v>Informations- utlämning till kvalitetsregister</v>
      </c>
      <c r="D69" s="114">
        <f>'Valbara Tjänster'!AT12</f>
        <v>0</v>
      </c>
      <c r="E69" s="115"/>
      <c r="F69" s="115" t="str">
        <f>'Valbara Tjänster'!AT27</f>
        <v>Faktureras separat av tjänstens förvaltning</v>
      </c>
      <c r="G69" s="115"/>
      <c r="H69" s="115" t="str">
        <f>'Valbara Tjänster'!AT28</f>
        <v xml:space="preserve"> </v>
      </c>
      <c r="I69" s="115"/>
      <c r="J69" s="123" t="str">
        <f>'Valbara Tjänster'!AT29</f>
        <v>Ingen ab.fakturering</v>
      </c>
    </row>
    <row r="70" spans="3:10" hidden="1" outlineLevel="1" x14ac:dyDescent="0.25">
      <c r="C70" s="107" t="str">
        <f>'Valbara Tjänster'!AX1</f>
        <v>Säker Digital Kommunikation SDK Utgår 2024!</v>
      </c>
      <c r="D70" s="114">
        <f>'Valbara Tjänster'!AX12</f>
        <v>0</v>
      </c>
      <c r="E70" s="115"/>
      <c r="F70" s="115" t="str">
        <f>'Valbara Tjänster'!AX27</f>
        <v>Ingen abonnemangsfakt 2023</v>
      </c>
      <c r="G70" s="115"/>
      <c r="H70" s="115">
        <f>'Valbara Tjänster'!AX28</f>
        <v>0</v>
      </c>
      <c r="I70" s="115"/>
      <c r="J70" s="116" t="str">
        <f>'Valbara Tjänster'!AX29</f>
        <v>Ingen fakturering 2024</v>
      </c>
    </row>
    <row r="71" spans="3:10" hidden="1" outlineLevel="1" x14ac:dyDescent="0.25">
      <c r="C71" s="107" t="str">
        <f>'Valbara Tjänster'!BB1</f>
        <v>Bild (i 1177 på telefon)</v>
      </c>
      <c r="D71" s="114">
        <f>'Valbara Tjänster'!BB12</f>
        <v>47334.998168639999</v>
      </c>
      <c r="E71" s="115"/>
      <c r="F71" s="115" t="str">
        <f>'Valbara Tjänster'!BB27</f>
        <v>Kvartal förskott</v>
      </c>
      <c r="G71" s="115"/>
      <c r="H71" s="115" t="str">
        <f>'Valbara Tjänster'!BB28</f>
        <v>Dec,Mar,Jun,Sep</v>
      </c>
      <c r="I71" s="115"/>
      <c r="J71" s="116">
        <f>'Valbara Tjänster'!BB29</f>
        <v>0</v>
      </c>
    </row>
    <row r="72" spans="3:10" hidden="1" outlineLevel="1" x14ac:dyDescent="0.25">
      <c r="C72" s="107" t="str">
        <f>'Valbara Tjänster'!BF1</f>
        <v>Video (i 1177 på telefon)</v>
      </c>
      <c r="D72" s="114">
        <f>'Valbara Tjänster'!BF12</f>
        <v>74723.968642751992</v>
      </c>
      <c r="E72" s="115"/>
      <c r="F72" s="115" t="str">
        <f>'Valbara Tjänster'!BF27</f>
        <v>Kvartal förskott</v>
      </c>
      <c r="G72" s="115"/>
      <c r="H72" s="115" t="str">
        <f>'Valbara Tjänster'!BF28</f>
        <v>Dec,Mar,Jun,Sep</v>
      </c>
      <c r="I72" s="115"/>
      <c r="J72" s="116">
        <f>'Valbara Tjänster'!BF29</f>
        <v>0</v>
      </c>
    </row>
    <row r="73" spans="3:10" hidden="1" outlineLevel="1" x14ac:dyDescent="0.25">
      <c r="C73" s="107" t="str">
        <f>'Valbara Tjänster'!BJ1</f>
        <v>Utbudstjänsten</v>
      </c>
      <c r="D73" s="114">
        <f>'Valbara Tjänster'!BJ12</f>
        <v>0</v>
      </c>
      <c r="E73" s="115"/>
      <c r="F73" s="115" t="str">
        <f>'Valbara Tjänster'!BJ27</f>
        <v>Kvartal förskott</v>
      </c>
      <c r="G73" s="115"/>
      <c r="H73" s="115" t="str">
        <f>'Valbara Tjänster'!BJ28</f>
        <v>Dec,Mar,Jun,Sep</v>
      </c>
      <c r="I73" s="115"/>
      <c r="J73" s="116" t="str">
        <f>'Valbara Tjänster'!BJ29</f>
        <v>Pausad</v>
      </c>
    </row>
    <row r="74" spans="3:10" hidden="1" outlineLevel="1" x14ac:dyDescent="0.25">
      <c r="C74" s="107" t="str">
        <f>'Valbara Tjänster'!BN1</f>
        <v>Statistiktjänst Organisations-statistik</v>
      </c>
      <c r="D74" s="114">
        <f>'Valbara Tjänster'!BN12</f>
        <v>8306.1128592000005</v>
      </c>
      <c r="E74" s="115"/>
      <c r="F74" s="115" t="str">
        <f>'Valbara Tjänster'!BN27</f>
        <v>Kvartal förskott</v>
      </c>
      <c r="G74" s="115"/>
      <c r="H74" s="115" t="str">
        <f>'Valbara Tjänster'!BN28</f>
        <v>Dec,Mar,Jun,Sep</v>
      </c>
      <c r="I74" s="115"/>
      <c r="J74" s="116">
        <f>'Valbara Tjänster'!BN29</f>
        <v>0</v>
      </c>
    </row>
    <row r="75" spans="3:10" s="90" customFormat="1" ht="45" hidden="1" outlineLevel="1" x14ac:dyDescent="0.25">
      <c r="C75" s="107" t="str">
        <f>'Valbara Tjänster'!BR1</f>
        <v xml:space="preserve">1177 inkorg </v>
      </c>
      <c r="D75" s="114">
        <f>'Valbara Tjänster'!BR12</f>
        <v>2928.6400000000003</v>
      </c>
      <c r="E75" s="115"/>
      <c r="F75" s="94" t="str">
        <f>'Valbara Tjänster'!BR27</f>
        <v xml:space="preserve">Volymsbaserad. Faktureras av förvaltning kvartalsvis efterskott </v>
      </c>
      <c r="G75" s="115"/>
      <c r="H75" s="94">
        <f>'Valbara Tjänster'!BR28</f>
        <v>0</v>
      </c>
      <c r="I75" s="115"/>
      <c r="J75" s="220">
        <f>'Valbara Tjänster'!BR29</f>
        <v>0</v>
      </c>
    </row>
    <row r="76" spans="3:10" s="90" customFormat="1" hidden="1" outlineLevel="1" x14ac:dyDescent="0.25">
      <c r="C76" s="107" t="str">
        <f>'Valbara Tjänster'!BV1</f>
        <v>Svevac 
Utgår 2024</v>
      </c>
      <c r="D76" s="114">
        <f>'Valbara Tjänster'!BV12</f>
        <v>0</v>
      </c>
      <c r="E76" s="115"/>
      <c r="F76" s="94" t="str">
        <f>'Valbara Tjänster'!BV27</f>
        <v>Prel. Engång förskott 2023</v>
      </c>
      <c r="G76" s="115"/>
      <c r="H76" s="94" t="str">
        <f>'Valbara Tjänster'!BV28</f>
        <v>Dec,Mars</v>
      </c>
      <c r="I76" s="115"/>
      <c r="J76" s="220" t="str">
        <f>'Valbara Tjänster'!BV29</f>
        <v>Avslutas halvår 2023</v>
      </c>
    </row>
    <row r="77" spans="3:10" s="90" customFormat="1" ht="30" hidden="1" outlineLevel="1" x14ac:dyDescent="0.25">
      <c r="C77" s="107" t="str">
        <f>'Valbara Tjänster'!BZ1</f>
        <v>Digitalt möte</v>
      </c>
      <c r="D77" s="114">
        <f>'Valbara Tjänster'!BZ12</f>
        <v>12480</v>
      </c>
      <c r="E77" s="115"/>
      <c r="F77" s="94" t="str">
        <f>'Valbara Tjänster'!BZ27</f>
        <v>Volymbaserad. Faktureras av förvaltning</v>
      </c>
      <c r="G77" s="115"/>
      <c r="H77" s="94">
        <f>'Valbara Tjänster'!BZ28</f>
        <v>0</v>
      </c>
      <c r="I77" s="115"/>
      <c r="J77" s="220" t="str">
        <f>'Valbara Tjänster'!BZ29</f>
        <v>Prognos</v>
      </c>
    </row>
    <row r="78" spans="3:10" s="90" customFormat="1" hidden="1" outlineLevel="1" x14ac:dyDescent="0.25">
      <c r="C78" s="107" t="str">
        <f>'Valbara Tjänster'!CD1</f>
        <v>Video och distans Infrastruktur</v>
      </c>
      <c r="D78" s="114">
        <f>'Valbara Tjänster'!CD12</f>
        <v>21725.354336961602</v>
      </c>
      <c r="E78" s="115"/>
      <c r="F78" s="94" t="str">
        <f>'Valbara Tjänster'!CD27</f>
        <v>Kvartal förskott</v>
      </c>
      <c r="G78" s="115"/>
      <c r="H78" s="94" t="str">
        <f>'Valbara Tjänster'!CD28</f>
        <v>Dec,Mar,Jun,Sep</v>
      </c>
      <c r="I78" s="115"/>
      <c r="J78" s="220">
        <f>'Valbara Tjänster'!CD29</f>
        <v>0</v>
      </c>
    </row>
    <row r="79" spans="3:10" s="90" customFormat="1" hidden="1" outlineLevel="1" x14ac:dyDescent="0.25">
      <c r="C79" s="107" t="str">
        <f>'Valbara Tjänster'!CH1</f>
        <v>Video &amp; distans Flerpartsmöte</v>
      </c>
      <c r="D79" s="114">
        <f>'Valbara Tjänster'!CH12</f>
        <v>40678.198451279997</v>
      </c>
      <c r="E79" s="115"/>
      <c r="F79" s="94" t="str">
        <f>'Valbara Tjänster'!CH27</f>
        <v>Kvartal förskott</v>
      </c>
      <c r="G79" s="115"/>
      <c r="H79" s="94" t="str">
        <f>'Valbara Tjänster'!CH28</f>
        <v>Dec,Mar,Jun,Sep</v>
      </c>
      <c r="I79" s="115"/>
      <c r="J79" s="220">
        <f>'Valbara Tjänster'!CH29</f>
        <v>0</v>
      </c>
    </row>
    <row r="80" spans="3:10" s="90" customFormat="1" hidden="1" outlineLevel="1" x14ac:dyDescent="0.25">
      <c r="C80" s="107" t="str">
        <f>'Valbara Tjänster'!CL1</f>
        <v xml:space="preserve">1177 Egen provhantering </v>
      </c>
      <c r="D80" s="114">
        <f>'Valbara Tjänster'!CL12</f>
        <v>82572.04800000001</v>
      </c>
      <c r="E80" s="115"/>
      <c r="F80" s="94" t="str">
        <f>'Valbara Tjänster'!CL27</f>
        <v>Kvartal förskott</v>
      </c>
      <c r="G80" s="115"/>
      <c r="H80" s="94" t="str">
        <f>'Valbara Tjänster'!CL28</f>
        <v>Dec,Mar,Jun,Sep</v>
      </c>
      <c r="I80" s="115"/>
      <c r="J80" s="220">
        <f>'Valbara Tjänster'!CL29</f>
        <v>0</v>
      </c>
    </row>
    <row r="81" spans="3:10" s="90" customFormat="1" ht="30" hidden="1" outlineLevel="1" x14ac:dyDescent="0.25">
      <c r="C81" s="107" t="str">
        <f>'Valbara Tjänster'!CP1</f>
        <v>1177 Symtom- bedömning och hänvisning</v>
      </c>
      <c r="D81" s="114">
        <f>'Valbara Tjänster'!CP12</f>
        <v>457322.11200000002</v>
      </c>
      <c r="E81" s="115"/>
      <c r="F81" s="94" t="str">
        <f>'Valbara Tjänster'!CP27</f>
        <v>Kvartal förskott</v>
      </c>
      <c r="G81" s="115"/>
      <c r="H81" s="94" t="str">
        <f>'Valbara Tjänster'!CP28</f>
        <v>Dec,Mar,Jun,Sep</v>
      </c>
      <c r="I81" s="115"/>
      <c r="J81" s="220" t="str">
        <f>'Valbara Tjänster'!CP29</f>
        <v>Mars 2023 separat sedan kvartalsvis förskott</v>
      </c>
    </row>
    <row r="82" spans="3:10" s="90" customFormat="1" hidden="1" outlineLevel="1" x14ac:dyDescent="0.25">
      <c r="C82" s="107" t="str">
        <f>'Valbara Tjänster'!CT1</f>
        <v>Underskrifts-tjänst (NY 2023)</v>
      </c>
      <c r="D82" s="114">
        <f>'Valbara Tjänster'!CT12</f>
        <v>0</v>
      </c>
      <c r="E82" s="115"/>
      <c r="F82" s="94" t="str">
        <f>'Valbara Tjänster'!CT27</f>
        <v>Kvartal förskott</v>
      </c>
      <c r="G82" s="115"/>
      <c r="H82" s="94" t="str">
        <f>'Valbara Tjänster'!CT28</f>
        <v>Dec,Mar,Jun,Sep</v>
      </c>
      <c r="I82" s="115"/>
      <c r="J82" s="220">
        <f>'Valbara Tjänster'!CT29</f>
        <v>0</v>
      </c>
    </row>
    <row r="83" spans="3:10" s="90" customFormat="1" ht="30" hidden="1" outlineLevel="1" x14ac:dyDescent="0.25">
      <c r="C83" s="107" t="str">
        <f>'Valbara Tjänster'!CX1</f>
        <v>Terminologi-tjänst (ny i förvaltning 2024)</v>
      </c>
      <c r="D83" s="114">
        <f>'Valbara Tjänster'!CX12</f>
        <v>0</v>
      </c>
      <c r="E83" s="115"/>
      <c r="F83" s="94" t="str">
        <f>'Valbara Tjänster'!CX27</f>
        <v>Övergår från utveckling 2024</v>
      </c>
      <c r="G83" s="115"/>
      <c r="H83" s="94" t="str">
        <f>'Valbara Tjänster'!CX28</f>
        <v>Dec,Mar,Jun,Sep</v>
      </c>
      <c r="I83" s="115"/>
      <c r="J83" s="220" t="str">
        <f>'Valbara Tjänster'!CX29</f>
        <v>Faktureras 2023 mot utveckling</v>
      </c>
    </row>
    <row r="84" spans="3:10" s="90" customFormat="1" hidden="1" outlineLevel="1" x14ac:dyDescent="0.25">
      <c r="C84" s="107" t="str">
        <f>'Valbara Tjänster'!DB1</f>
        <v>Statistiktjänst export</v>
      </c>
      <c r="D84" s="114">
        <f>'Valbara Tjänster'!DB12</f>
        <v>29807.626442256002</v>
      </c>
      <c r="E84" s="115"/>
      <c r="F84" s="94" t="str">
        <f>'Valbara Tjänster'!DB27</f>
        <v>Kvartal förskott</v>
      </c>
      <c r="G84" s="115"/>
      <c r="H84" s="94" t="str">
        <f>'Valbara Tjänster'!DB28</f>
        <v>Dec,Mar,Jun,Sep</v>
      </c>
      <c r="I84" s="115"/>
      <c r="J84" s="220">
        <f>'Valbara Tjänster'!DB29</f>
        <v>0</v>
      </c>
    </row>
    <row r="85" spans="3:10" s="90" customFormat="1" hidden="1" outlineLevel="1" x14ac:dyDescent="0.25">
      <c r="C85" s="107" t="str">
        <f>'Valbara Tjänster'!DF1</f>
        <v>Beställning läkemedelsnära produkter</v>
      </c>
      <c r="D85" s="114">
        <f>'Valbara Tjänster'!DF12</f>
        <v>0</v>
      </c>
      <c r="E85" s="115"/>
      <c r="F85" s="94" t="str">
        <f>'Valbara Tjänster'!DF27</f>
        <v>Pris ej fastställt</v>
      </c>
      <c r="G85" s="115"/>
      <c r="H85" s="94">
        <f>'Valbara Tjänster'!DF28</f>
        <v>0</v>
      </c>
      <c r="I85" s="115"/>
      <c r="J85" s="220">
        <f>'Valbara Tjänster'!DF29</f>
        <v>0</v>
      </c>
    </row>
    <row r="86" spans="3:10" s="90" customFormat="1" ht="30" hidden="1" outlineLevel="1" x14ac:dyDescent="0.25">
      <c r="C86" s="107" t="str">
        <f>'Valbara Tjänster'!DJ1</f>
        <v>Net-Id</v>
      </c>
      <c r="D86" s="114">
        <f>'Valbara Tjänster'!DJ12</f>
        <v>0</v>
      </c>
      <c r="E86" s="115"/>
      <c r="F86" s="94" t="str">
        <f>'Valbara Tjänster'!DJ27</f>
        <v>Väntar på avsiktsförklaring</v>
      </c>
      <c r="G86" s="115"/>
      <c r="H86" s="94">
        <f>'Valbara Tjänster'!DJ28</f>
        <v>0</v>
      </c>
      <c r="I86" s="115"/>
      <c r="J86" s="220">
        <f>'Valbara Tjänster'!DJ29</f>
        <v>0</v>
      </c>
    </row>
    <row r="87" spans="3:10" s="90" customFormat="1" hidden="1" outlineLevel="1" x14ac:dyDescent="0.25">
      <c r="C87" s="107">
        <f>'Valbara Tjänster'!DN1</f>
        <v>0</v>
      </c>
      <c r="D87" s="114">
        <f>'Valbara Tjänster'!DN12</f>
        <v>0</v>
      </c>
      <c r="E87" s="115"/>
      <c r="F87" s="94">
        <f>'Valbara Tjänster'!DN27</f>
        <v>0</v>
      </c>
      <c r="G87" s="115"/>
      <c r="H87" s="94">
        <f>'Valbara Tjänster'!DN28</f>
        <v>0</v>
      </c>
      <c r="I87" s="115"/>
      <c r="J87" s="220">
        <f>'Valbara Tjänster'!DN29</f>
        <v>0</v>
      </c>
    </row>
    <row r="88" spans="3:10" s="90" customFormat="1" hidden="1" outlineLevel="1" x14ac:dyDescent="0.25">
      <c r="C88" s="107">
        <f>'Valbara Tjänster'!DR1</f>
        <v>0</v>
      </c>
      <c r="D88" s="114">
        <f>'Valbara Tjänster'!DR12</f>
        <v>0</v>
      </c>
      <c r="E88" s="115"/>
      <c r="F88" s="94">
        <f>'Valbara Tjänster'!DR27</f>
        <v>0</v>
      </c>
      <c r="G88" s="115"/>
      <c r="H88" s="94">
        <f>'Valbara Tjänster'!DR28</f>
        <v>0</v>
      </c>
      <c r="I88" s="115"/>
      <c r="J88" s="220">
        <f>'Valbara Tjänster'!DR29</f>
        <v>0</v>
      </c>
    </row>
    <row r="89" spans="3:10" s="90" customFormat="1" hidden="1" outlineLevel="1" x14ac:dyDescent="0.25">
      <c r="C89" s="107">
        <f>'Valbara Tjänster'!DV1</f>
        <v>0</v>
      </c>
      <c r="D89" s="114">
        <f>'Valbara Tjänster'!DV12</f>
        <v>0</v>
      </c>
      <c r="E89" s="115"/>
      <c r="F89" s="94">
        <f>'Valbara Tjänster'!DV27</f>
        <v>0</v>
      </c>
      <c r="G89" s="115"/>
      <c r="H89" s="94">
        <f>'Valbara Tjänster'!DV28</f>
        <v>0</v>
      </c>
      <c r="I89" s="115"/>
      <c r="J89" s="220">
        <f>'Valbara Tjänster'!DV29</f>
        <v>0</v>
      </c>
    </row>
    <row r="90" spans="3:10" s="90" customFormat="1" ht="15.75" hidden="1" customHeight="1" outlineLevel="1" x14ac:dyDescent="0.25">
      <c r="C90" s="107">
        <f>'Valbara Tjänster'!DZ1</f>
        <v>0</v>
      </c>
      <c r="D90" s="114">
        <f>'Valbara Tjänster'!DZ12</f>
        <v>0</v>
      </c>
      <c r="E90" s="115"/>
      <c r="F90" s="94">
        <f>'Valbara Tjänster'!DZ27</f>
        <v>0</v>
      </c>
      <c r="G90" s="115"/>
      <c r="H90" s="94">
        <f>'Valbara Tjänster'!DZ28</f>
        <v>0</v>
      </c>
      <c r="I90" s="115"/>
      <c r="J90" s="220">
        <f>'Valbara Tjänster'!DZ29</f>
        <v>0</v>
      </c>
    </row>
    <row r="91" spans="3:10" s="90" customFormat="1" ht="15.75" hidden="1" customHeight="1" outlineLevel="1" x14ac:dyDescent="0.25">
      <c r="C91" s="107">
        <f>'Valbara Tjänster'!ED1</f>
        <v>0</v>
      </c>
      <c r="D91" s="114">
        <f>'Valbara Tjänster'!ED12</f>
        <v>0</v>
      </c>
      <c r="E91" s="115"/>
      <c r="F91" s="94">
        <f>'Valbara Tjänster'!ED27</f>
        <v>0</v>
      </c>
      <c r="G91" s="115"/>
      <c r="H91" s="94">
        <f>'Valbara Tjänster'!ED28</f>
        <v>0</v>
      </c>
      <c r="I91" s="115"/>
      <c r="J91" s="220">
        <f>'Valbara Tjänster'!ED29</f>
        <v>0</v>
      </c>
    </row>
    <row r="92" spans="3:10" s="90" customFormat="1" ht="15.75" hidden="1" customHeight="1" outlineLevel="1" x14ac:dyDescent="0.25">
      <c r="C92" s="107">
        <f>'Valbara Tjänster'!EH1</f>
        <v>0</v>
      </c>
      <c r="D92" s="114">
        <f>'Valbara Tjänster'!EH12</f>
        <v>0</v>
      </c>
      <c r="E92" s="115"/>
      <c r="F92" s="94">
        <f>'Valbara Tjänster'!EH27</f>
        <v>0</v>
      </c>
      <c r="G92" s="115"/>
      <c r="H92" s="94">
        <f>'Valbara Tjänster'!EH28</f>
        <v>0</v>
      </c>
      <c r="I92" s="115"/>
      <c r="J92" s="220">
        <f>'Valbara Tjänster'!EH29</f>
        <v>0</v>
      </c>
    </row>
    <row r="93" spans="3:10" s="90" customFormat="1" ht="15.75" hidden="1" customHeight="1" outlineLevel="1" x14ac:dyDescent="0.25">
      <c r="C93" s="107">
        <f>'Valbara Tjänster'!EL1</f>
        <v>0</v>
      </c>
      <c r="D93" s="114">
        <f>'Valbara Tjänster'!EL12</f>
        <v>0</v>
      </c>
      <c r="E93" s="115"/>
      <c r="F93" s="94">
        <f>'Valbara Tjänster'!EL27</f>
        <v>0</v>
      </c>
      <c r="G93" s="115"/>
      <c r="H93" s="94">
        <f>'Valbara Tjänster'!EL28</f>
        <v>0</v>
      </c>
      <c r="I93" s="115"/>
      <c r="J93" s="220">
        <f>'Valbara Tjänster'!EL29</f>
        <v>0</v>
      </c>
    </row>
    <row r="94" spans="3:10" s="90" customFormat="1" ht="15.75" hidden="1" customHeight="1" outlineLevel="1" x14ac:dyDescent="0.25">
      <c r="C94" s="107">
        <f>'Valbara Tjänster'!EP1</f>
        <v>0</v>
      </c>
      <c r="D94" s="114">
        <f>'Valbara Tjänster'!EP12</f>
        <v>0</v>
      </c>
      <c r="E94" s="115"/>
      <c r="F94" s="94">
        <f>'Valbara Tjänster'!EP27</f>
        <v>0</v>
      </c>
      <c r="G94" s="115"/>
      <c r="H94" s="94">
        <f>'Valbara Tjänster'!EP28</f>
        <v>0</v>
      </c>
      <c r="I94" s="115"/>
      <c r="J94" s="220">
        <f>'Valbara Tjänster'!EP29</f>
        <v>0</v>
      </c>
    </row>
    <row r="95" spans="3:10" s="90" customFormat="1" ht="15.75" hidden="1" customHeight="1" outlineLevel="1" x14ac:dyDescent="0.25">
      <c r="C95" s="107">
        <f>'Valbara Tjänster'!ET1</f>
        <v>0</v>
      </c>
      <c r="D95" s="114">
        <f>'Valbara Tjänster'!ET12</f>
        <v>0</v>
      </c>
      <c r="E95" s="115"/>
      <c r="F95" s="94">
        <f>'Valbara Tjänster'!ET27</f>
        <v>0</v>
      </c>
      <c r="G95" s="115"/>
      <c r="H95" s="94">
        <f>'Valbara Tjänster'!ET28</f>
        <v>0</v>
      </c>
      <c r="I95" s="115"/>
      <c r="J95" s="220">
        <f>'Valbara Tjänster'!ET29</f>
        <v>0</v>
      </c>
    </row>
    <row r="96" spans="3:10" s="90" customFormat="1" ht="15.75" hidden="1" customHeight="1" outlineLevel="1" x14ac:dyDescent="0.25">
      <c r="C96" s="107">
        <f>'Valbara Tjänster'!EX1</f>
        <v>0</v>
      </c>
      <c r="D96" s="114">
        <f>'Valbara Tjänster'!EX12</f>
        <v>0</v>
      </c>
      <c r="E96" s="115"/>
      <c r="F96" s="94">
        <f>'Valbara Tjänster'!EX27</f>
        <v>0</v>
      </c>
      <c r="G96" s="115"/>
      <c r="H96" s="94">
        <f>'Valbara Tjänster'!EX28</f>
        <v>0</v>
      </c>
      <c r="I96" s="115"/>
      <c r="J96" s="220">
        <f>'Valbara Tjänster'!EX29</f>
        <v>0</v>
      </c>
    </row>
    <row r="97" spans="3:10" s="90" customFormat="1" ht="15.75" hidden="1" customHeight="1" outlineLevel="1" x14ac:dyDescent="0.25">
      <c r="C97" s="107">
        <f>'Valbara Tjänster'!FB1</f>
        <v>0</v>
      </c>
      <c r="D97" s="114">
        <f>'Valbara Tjänster'!FB12</f>
        <v>0</v>
      </c>
      <c r="E97" s="115"/>
      <c r="F97" s="94">
        <f>'Valbara Tjänster'!FB27</f>
        <v>0</v>
      </c>
      <c r="G97" s="115"/>
      <c r="H97" s="94">
        <f>'Valbara Tjänster'!FB28</f>
        <v>0</v>
      </c>
      <c r="I97" s="115"/>
      <c r="J97" s="220">
        <f>'Valbara Tjänster'!FB29</f>
        <v>0</v>
      </c>
    </row>
    <row r="98" spans="3:10" s="90" customFormat="1" ht="15.75" hidden="1" customHeight="1" outlineLevel="1" x14ac:dyDescent="0.25">
      <c r="C98" s="107">
        <f>'Valbara Tjänster'!FF1</f>
        <v>0</v>
      </c>
      <c r="D98" s="114">
        <f>'Valbara Tjänster'!FF12</f>
        <v>0</v>
      </c>
      <c r="E98" s="115"/>
      <c r="F98" s="94">
        <f>'Valbara Tjänster'!FF27</f>
        <v>0</v>
      </c>
      <c r="G98" s="115"/>
      <c r="H98" s="94">
        <f>'Valbara Tjänster'!FF28</f>
        <v>0</v>
      </c>
      <c r="I98" s="115"/>
      <c r="J98" s="220">
        <f>'Valbara Tjänster'!FF29</f>
        <v>0</v>
      </c>
    </row>
    <row r="99" spans="3:10" s="90" customFormat="1" ht="15.75" hidden="1" customHeight="1" outlineLevel="1" x14ac:dyDescent="0.25">
      <c r="C99" s="107">
        <f>'Valbara Tjänster'!FJ1</f>
        <v>0</v>
      </c>
      <c r="D99" s="114">
        <f>'Valbara Tjänster'!FJ12</f>
        <v>0</v>
      </c>
      <c r="E99" s="115"/>
      <c r="F99" s="94">
        <f>'Valbara Tjänster'!FJ27</f>
        <v>0</v>
      </c>
      <c r="G99" s="115"/>
      <c r="H99" s="94">
        <f>'Valbara Tjänster'!FJ28</f>
        <v>0</v>
      </c>
      <c r="I99" s="115"/>
      <c r="J99" s="220">
        <f>'Valbara Tjänster'!FJ29</f>
        <v>0</v>
      </c>
    </row>
    <row r="100" spans="3:10" s="90" customFormat="1" ht="15.75" hidden="1" customHeight="1" outlineLevel="1" x14ac:dyDescent="0.25">
      <c r="C100" s="107">
        <f>'Valbara Tjänster'!FN1</f>
        <v>0</v>
      </c>
      <c r="D100" s="114">
        <f>'Valbara Tjänster'!FN12</f>
        <v>0</v>
      </c>
      <c r="E100" s="115"/>
      <c r="F100" s="94">
        <f>'Valbara Tjänster'!FN27</f>
        <v>0</v>
      </c>
      <c r="G100" s="115"/>
      <c r="H100" s="94">
        <f>'Valbara Tjänster'!FN28</f>
        <v>0</v>
      </c>
      <c r="I100" s="115"/>
      <c r="J100" s="220">
        <f>'Valbara Tjänster'!FN29</f>
        <v>0</v>
      </c>
    </row>
    <row r="101" spans="3:10" s="90" customFormat="1" ht="15.75" hidden="1" customHeight="1" outlineLevel="1" x14ac:dyDescent="0.25">
      <c r="C101" s="107">
        <f>'Valbara Tjänster'!FR1</f>
        <v>0</v>
      </c>
      <c r="D101" s="114">
        <f>'Valbara Tjänster'!FR12</f>
        <v>0</v>
      </c>
      <c r="E101" s="115"/>
      <c r="F101" s="94">
        <f>'Valbara Tjänster'!FR27</f>
        <v>0</v>
      </c>
      <c r="G101" s="115"/>
      <c r="H101" s="94">
        <f>'Valbara Tjänster'!FR28</f>
        <v>0</v>
      </c>
      <c r="I101" s="115"/>
      <c r="J101" s="220">
        <f>'Valbara Tjänster'!FR29</f>
        <v>0</v>
      </c>
    </row>
    <row r="102" spans="3:10" s="90" customFormat="1" ht="15.75" hidden="1" customHeight="1" outlineLevel="1" x14ac:dyDescent="0.25">
      <c r="C102" s="107">
        <f>'Valbara Tjänster'!FV1</f>
        <v>0</v>
      </c>
      <c r="D102" s="114">
        <f>'Valbara Tjänster'!FV12</f>
        <v>0</v>
      </c>
      <c r="E102" s="115"/>
      <c r="F102" s="94">
        <f>'Valbara Tjänster'!FV27</f>
        <v>0</v>
      </c>
      <c r="G102" s="115"/>
      <c r="H102" s="94">
        <f>'Valbara Tjänster'!FV28</f>
        <v>0</v>
      </c>
      <c r="I102" s="115"/>
      <c r="J102" s="220">
        <f>'Valbara Tjänster'!FV29</f>
        <v>0</v>
      </c>
    </row>
    <row r="103" spans="3:10" s="90" customFormat="1" ht="15.75" hidden="1" customHeight="1" outlineLevel="1" x14ac:dyDescent="0.25">
      <c r="C103" s="107">
        <f>'Valbara Tjänster'!FZ1</f>
        <v>0</v>
      </c>
      <c r="D103" s="114">
        <f>'Valbara Tjänster'!FZ12</f>
        <v>0</v>
      </c>
      <c r="E103" s="115"/>
      <c r="F103" s="94">
        <f>'Valbara Tjänster'!FZ27</f>
        <v>0</v>
      </c>
      <c r="G103" s="115"/>
      <c r="H103" s="94">
        <f>'Valbara Tjänster'!FZ28</f>
        <v>0</v>
      </c>
      <c r="I103" s="115"/>
      <c r="J103" s="220">
        <f>'Valbara Tjänster'!FZ29</f>
        <v>0</v>
      </c>
    </row>
    <row r="104" spans="3:10" s="90" customFormat="1" ht="15.75" hidden="1" customHeight="1" outlineLevel="1" x14ac:dyDescent="0.25">
      <c r="C104" s="107">
        <f>'Valbara Tjänster'!GD1</f>
        <v>0</v>
      </c>
      <c r="D104" s="114">
        <f>'Valbara Tjänster'!GD12</f>
        <v>0</v>
      </c>
      <c r="E104" s="115"/>
      <c r="F104" s="94">
        <f>'Valbara Tjänster'!GD27</f>
        <v>0</v>
      </c>
      <c r="G104" s="115"/>
      <c r="H104" s="94">
        <f>'Valbara Tjänster'!GD28</f>
        <v>0</v>
      </c>
      <c r="I104" s="115"/>
      <c r="J104" s="220">
        <f>'Valbara Tjänster'!GD29</f>
        <v>0</v>
      </c>
    </row>
    <row r="105" spans="3:10" s="90" customFormat="1" ht="15.75" hidden="1" customHeight="1" outlineLevel="1" x14ac:dyDescent="0.25">
      <c r="C105" s="107">
        <f>'Valbara Tjänster'!GH1</f>
        <v>0</v>
      </c>
      <c r="D105" s="114">
        <f>'Valbara Tjänster'!GH12</f>
        <v>0</v>
      </c>
      <c r="E105" s="115"/>
      <c r="F105" s="94">
        <f>'Valbara Tjänster'!GH27</f>
        <v>0</v>
      </c>
      <c r="G105" s="115"/>
      <c r="H105" s="94">
        <f>'Valbara Tjänster'!GH28</f>
        <v>0</v>
      </c>
      <c r="I105" s="115"/>
      <c r="J105" s="220">
        <f>'Valbara Tjänster'!GH29</f>
        <v>0</v>
      </c>
    </row>
    <row r="106" spans="3:10" s="90" customFormat="1" ht="15.75" hidden="1" customHeight="1" outlineLevel="1" x14ac:dyDescent="0.25">
      <c r="C106" s="107">
        <f>'Valbara Tjänster'!GL1</f>
        <v>0</v>
      </c>
      <c r="D106" s="114">
        <f>'Valbara Tjänster'!GL12</f>
        <v>0</v>
      </c>
      <c r="E106" s="115"/>
      <c r="F106" s="94">
        <f>'Valbara Tjänster'!GL27</f>
        <v>0</v>
      </c>
      <c r="G106" s="115"/>
      <c r="H106" s="94">
        <f>'Valbara Tjänster'!GL28</f>
        <v>0</v>
      </c>
      <c r="I106" s="115"/>
      <c r="J106" s="220">
        <f>'Valbara Tjänster'!GL29</f>
        <v>0</v>
      </c>
    </row>
    <row r="107" spans="3:10" s="90" customFormat="1" ht="15.75" hidden="1" customHeight="1" outlineLevel="1" thickBot="1" x14ac:dyDescent="0.3">
      <c r="C107" s="117">
        <f>'Valbara Tjänster'!GP1</f>
        <v>0</v>
      </c>
      <c r="D107" s="118">
        <f>'Valbara Tjänster'!GP12</f>
        <v>0</v>
      </c>
      <c r="E107" s="119"/>
      <c r="F107" s="95">
        <f>'Valbara Tjänster'!GP27</f>
        <v>0</v>
      </c>
      <c r="G107" s="119"/>
      <c r="H107" s="95">
        <f>'Valbara Tjänster'!GP28</f>
        <v>0</v>
      </c>
      <c r="I107" s="119"/>
      <c r="J107" s="221">
        <f>'Valbara Tjänster'!GP29</f>
        <v>0</v>
      </c>
    </row>
    <row r="108" spans="3:10" hidden="1" outlineLevel="1" x14ac:dyDescent="0.25">
      <c r="C108" s="115"/>
      <c r="D108" s="114"/>
      <c r="E108" s="115"/>
      <c r="F108" s="115"/>
      <c r="G108" s="115"/>
      <c r="H108" s="115"/>
      <c r="I108" s="115"/>
      <c r="J108" s="115"/>
    </row>
    <row r="109" spans="3:10" ht="15.75" collapsed="1" thickBot="1" x14ac:dyDescent="0.3">
      <c r="C109" s="115"/>
      <c r="D109" s="115"/>
      <c r="E109" s="115"/>
      <c r="F109" s="115"/>
      <c r="G109" s="115"/>
      <c r="H109" s="115"/>
      <c r="I109" s="115"/>
      <c r="J109" s="115"/>
    </row>
    <row r="110" spans="3:10" ht="21" x14ac:dyDescent="0.25">
      <c r="C110" s="108" t="s">
        <v>58</v>
      </c>
      <c r="D110" s="109">
        <f>SUM(D111:D131)</f>
        <v>261873.57346620396</v>
      </c>
      <c r="E110" s="110"/>
      <c r="F110" s="93" t="s">
        <v>39</v>
      </c>
      <c r="G110" s="111"/>
      <c r="H110" s="124"/>
      <c r="I110" s="110"/>
      <c r="J110" s="122"/>
    </row>
    <row r="111" spans="3:10" ht="14.25" hidden="1" customHeight="1" outlineLevel="1" x14ac:dyDescent="0.25">
      <c r="C111" s="107" t="str">
        <f>'Gemensamma i utveckling'!C1</f>
        <v>Utvecklingsram 2023</v>
      </c>
      <c r="D111" s="114">
        <f>'Gemensamma i utveckling'!C15</f>
        <v>261873.57346620396</v>
      </c>
      <c r="E111" s="115"/>
      <c r="F111" s="94" t="str">
        <f>'Gemensamma i utveckling'!C30</f>
        <v xml:space="preserve">Faktureras i januari för helår 2022 </v>
      </c>
      <c r="G111" s="115"/>
      <c r="H111" s="115" t="str">
        <f>'Gemensamma i utveckling'!C31</f>
        <v>Engång</v>
      </c>
      <c r="I111" s="115"/>
      <c r="J111" s="116" t="str">
        <f>'Gemensamma i utveckling'!C32</f>
        <v>Januari</v>
      </c>
    </row>
    <row r="112" spans="3:10" ht="14.25" hidden="1" customHeight="1" outlineLevel="1" x14ac:dyDescent="0.25">
      <c r="C112" s="107" t="str">
        <f>'Gemensamma i utveckling'!D1</f>
        <v>Utveckling/förvaltning 1177 tidboking</v>
      </c>
      <c r="D112" s="114">
        <f>'Gemensamma i utveckling'!D15</f>
        <v>0</v>
      </c>
      <c r="E112" s="115"/>
      <c r="F112" s="94" t="str">
        <f>'Gemensamma i utveckling'!D30</f>
        <v xml:space="preserve"> -</v>
      </c>
      <c r="G112" s="115"/>
      <c r="H112" s="115" t="str">
        <f>'Gemensamma i utveckling'!D31</f>
        <v xml:space="preserve"> -</v>
      </c>
      <c r="I112" s="115"/>
      <c r="J112" s="116" t="str">
        <f>'Gemensamma i utveckling'!D32</f>
        <v xml:space="preserve"> -</v>
      </c>
    </row>
    <row r="113" spans="3:10" ht="14.25" hidden="1" customHeight="1" outlineLevel="1" x14ac:dyDescent="0.25">
      <c r="C113" s="107" t="str">
        <f>'Gemensamma i utveckling'!E1</f>
        <v>Fortsatt utveckling SITHS</v>
      </c>
      <c r="D113" s="114">
        <f>'Gemensamma i utveckling'!E15</f>
        <v>0</v>
      </c>
      <c r="E113" s="115"/>
      <c r="F113" s="106" t="str">
        <f>'Gemensamma i utveckling'!E30</f>
        <v>Ingen fakt 2023</v>
      </c>
      <c r="G113" s="115"/>
      <c r="H113" s="125" t="str">
        <f>'Gemensamma i utveckling'!E31</f>
        <v xml:space="preserve"> -</v>
      </c>
      <c r="I113" s="115"/>
      <c r="J113" s="123" t="str">
        <f>'Gemensamma i utveckling'!E32</f>
        <v xml:space="preserve"> -</v>
      </c>
    </row>
    <row r="114" spans="3:10" ht="14.25" hidden="1" customHeight="1" outlineLevel="1" x14ac:dyDescent="0.25">
      <c r="C114" s="107" t="str">
        <f>'Gemensamma i utveckling'!F1</f>
        <v>Pascal NLL-anpassning</v>
      </c>
      <c r="D114" s="114">
        <f>'Gemensamma i utveckling'!F15</f>
        <v>0</v>
      </c>
      <c r="E114" s="115"/>
      <c r="F114" s="94" t="str">
        <f>'Gemensamma i utveckling'!F30</f>
        <v>Ingen fakt 2023</v>
      </c>
      <c r="G114" s="115"/>
      <c r="H114" s="115" t="str">
        <f>'Gemensamma i utveckling'!F31</f>
        <v xml:space="preserve"> -</v>
      </c>
      <c r="I114" s="115"/>
      <c r="J114" s="116" t="str">
        <f>'Gemensamma i utveckling'!F32</f>
        <v xml:space="preserve"> -</v>
      </c>
    </row>
    <row r="115" spans="3:10" ht="14.25" hidden="1" customHeight="1" outlineLevel="1" x14ac:dyDescent="0.25">
      <c r="C115" s="107" t="str">
        <f>'Gemensamma i utveckling'!G1</f>
        <v>Utbyte av Säkerhetstj.</v>
      </c>
      <c r="D115" s="114">
        <f>'Gemensamma i utveckling'!G15</f>
        <v>0</v>
      </c>
      <c r="E115" s="115"/>
      <c r="F115" s="94" t="str">
        <f>'Gemensamma i utveckling'!G30</f>
        <v>Ingen fakt 2023</v>
      </c>
      <c r="G115" s="115"/>
      <c r="H115" s="115" t="str">
        <f>'Gemensamma i utveckling'!G31</f>
        <v xml:space="preserve"> -</v>
      </c>
      <c r="I115" s="115"/>
      <c r="J115" s="116" t="str">
        <f>'Gemensamma i utveckling'!G32</f>
        <v xml:space="preserve"> -</v>
      </c>
    </row>
    <row r="116" spans="3:10" ht="14.25" hidden="1" customHeight="1" outlineLevel="1" x14ac:dyDescent="0.25">
      <c r="C116" s="107" t="str">
        <f>'Gemensamma i utveckling'!H1</f>
        <v>Ny katalogtjänst HSA</v>
      </c>
      <c r="D116" s="114">
        <f>'Gemensamma i utveckling'!H15</f>
        <v>0</v>
      </c>
      <c r="E116" s="115"/>
      <c r="F116" s="94" t="str">
        <f>'Gemensamma i utveckling'!H30</f>
        <v>Ingen fakt 2023</v>
      </c>
      <c r="G116" s="115"/>
      <c r="H116" s="115" t="str">
        <f>'Gemensamma i utveckling'!H31</f>
        <v xml:space="preserve"> -</v>
      </c>
      <c r="I116" s="115"/>
      <c r="J116" s="116" t="str">
        <f>'Gemensamma i utveckling'!H32</f>
        <v xml:space="preserve"> -</v>
      </c>
    </row>
    <row r="117" spans="3:10" s="90" customFormat="1" ht="14.25" hidden="1" customHeight="1" outlineLevel="1" x14ac:dyDescent="0.25">
      <c r="C117" s="107" t="str">
        <f>'Gemensamma i utveckling'!I1</f>
        <v>Journalen &amp; NPÖ plattformsutv.</v>
      </c>
      <c r="D117" s="114">
        <f>'Gemensamma i utveckling'!I15</f>
        <v>0</v>
      </c>
      <c r="E117" s="115"/>
      <c r="F117" s="94" t="str">
        <f>'Gemensamma i utveckling'!I30</f>
        <v>Ingen fakt 2023</v>
      </c>
      <c r="G117" s="115"/>
      <c r="H117" s="90" t="str">
        <f>'Gemensamma i utveckling'!I31</f>
        <v xml:space="preserve"> -</v>
      </c>
      <c r="I117" s="115"/>
      <c r="J117" s="116" t="str">
        <f>'Gemensamma i utveckling'!I32</f>
        <v xml:space="preserve"> -</v>
      </c>
    </row>
    <row r="118" spans="3:10" s="90" customFormat="1" ht="14.25" hidden="1" customHeight="1" outlineLevel="1" x14ac:dyDescent="0.25">
      <c r="C118" s="107" t="str">
        <f>'Gemensamma i utveckling'!J1</f>
        <v xml:space="preserve">Hitta och jämför hjälpmedel på 1177 </v>
      </c>
      <c r="D118" s="114">
        <f>'Gemensamma i utveckling'!J15</f>
        <v>0</v>
      </c>
      <c r="E118" s="115"/>
      <c r="F118" s="94" t="str">
        <f>'Gemensamma i utveckling'!J30</f>
        <v>Ingen avs.förkl. Sannolikt finansiering utv.ram</v>
      </c>
      <c r="G118" s="115"/>
      <c r="H118" s="115" t="str">
        <f>'Gemensamma i utveckling'!J31</f>
        <v xml:space="preserve"> -</v>
      </c>
      <c r="I118" s="115"/>
      <c r="J118" s="116" t="str">
        <f>'Gemensamma i utveckling'!J32</f>
        <v xml:space="preserve"> -</v>
      </c>
    </row>
    <row r="119" spans="3:10" s="90" customFormat="1" ht="14.25" hidden="1" customHeight="1" outlineLevel="1" x14ac:dyDescent="0.25">
      <c r="C119" s="107" t="str">
        <f>'Gemensamma i utveckling'!K1</f>
        <v>Självbetjäning Hjälpmedel Via 1177</v>
      </c>
      <c r="D119" s="114">
        <f>'Gemensamma i utveckling'!K15</f>
        <v>0</v>
      </c>
      <c r="E119" s="115"/>
      <c r="F119" s="94" t="str">
        <f>'Gemensamma i utveckling'!K30</f>
        <v>Väntar på avsiktsförklaring</v>
      </c>
      <c r="G119" s="115"/>
      <c r="H119" s="115">
        <f>'Gemensamma i utveckling'!K31</f>
        <v>0</v>
      </c>
      <c r="I119" s="115"/>
      <c r="J119" s="116" t="str">
        <f>'Gemensamma i utveckling'!K32</f>
        <v xml:space="preserve"> -</v>
      </c>
    </row>
    <row r="120" spans="3:10" s="90" customFormat="1" ht="14.25" hidden="1" customHeight="1" outlineLevel="1" x14ac:dyDescent="0.25">
      <c r="C120" s="107">
        <f>'Gemensamma i utveckling'!L1</f>
        <v>0</v>
      </c>
      <c r="D120" s="114">
        <f>'Gemensamma i utveckling'!L15</f>
        <v>0</v>
      </c>
      <c r="E120" s="115"/>
      <c r="F120" s="94">
        <f>'Gemensamma i utveckling'!L30</f>
        <v>0</v>
      </c>
      <c r="G120" s="115"/>
      <c r="H120" s="115">
        <f>'Gemensamma i utveckling'!L31</f>
        <v>0</v>
      </c>
      <c r="I120" s="115"/>
      <c r="J120" s="116">
        <f>'Gemensamma i utveckling'!L32</f>
        <v>0</v>
      </c>
    </row>
    <row r="121" spans="3:10" s="90" customFormat="1" ht="14.25" hidden="1" customHeight="1" outlineLevel="1" x14ac:dyDescent="0.25">
      <c r="C121" s="107">
        <f>'Gemensamma i utveckling'!M1</f>
        <v>0</v>
      </c>
      <c r="D121" s="114">
        <f>'Gemensamma i utveckling'!M15</f>
        <v>0</v>
      </c>
      <c r="E121" s="115"/>
      <c r="F121" s="94">
        <f>'Gemensamma i utveckling'!M30</f>
        <v>0</v>
      </c>
      <c r="G121" s="115"/>
      <c r="H121" s="115">
        <f>'Gemensamma i utveckling'!M31</f>
        <v>0</v>
      </c>
      <c r="I121" s="115"/>
      <c r="J121" s="116">
        <f>'Gemensamma i utveckling'!M32</f>
        <v>0</v>
      </c>
    </row>
    <row r="122" spans="3:10" s="90" customFormat="1" ht="14.25" hidden="1" customHeight="1" outlineLevel="1" x14ac:dyDescent="0.25">
      <c r="C122" s="107">
        <f>'Gemensamma i utveckling'!N1</f>
        <v>0</v>
      </c>
      <c r="D122" s="114">
        <f>'Gemensamma i utveckling'!N15</f>
        <v>0</v>
      </c>
      <c r="E122" s="115"/>
      <c r="F122" s="94">
        <f>'Gemensamma i utveckling'!N30</f>
        <v>0</v>
      </c>
      <c r="G122" s="115"/>
      <c r="H122" s="115">
        <f>'Gemensamma i utveckling'!N31</f>
        <v>0</v>
      </c>
      <c r="I122" s="115"/>
      <c r="J122" s="116">
        <f>'Gemensamma i utveckling'!N32</f>
        <v>0</v>
      </c>
    </row>
    <row r="123" spans="3:10" s="90" customFormat="1" ht="14.25" hidden="1" customHeight="1" outlineLevel="1" x14ac:dyDescent="0.25">
      <c r="C123" s="107">
        <f>'Gemensamma i utveckling'!O1</f>
        <v>0</v>
      </c>
      <c r="D123" s="114">
        <f>'Gemensamma i utveckling'!O15</f>
        <v>0</v>
      </c>
      <c r="E123" s="115"/>
      <c r="F123" s="94">
        <f>'Gemensamma i utveckling'!O30</f>
        <v>0</v>
      </c>
      <c r="G123" s="115"/>
      <c r="H123" s="115">
        <f>'Gemensamma i utveckling'!O31</f>
        <v>0</v>
      </c>
      <c r="I123" s="115"/>
      <c r="J123" s="116">
        <f>'Gemensamma i utveckling'!O32</f>
        <v>0</v>
      </c>
    </row>
    <row r="124" spans="3:10" s="90" customFormat="1" ht="14.25" hidden="1" customHeight="1" outlineLevel="1" x14ac:dyDescent="0.25">
      <c r="C124" s="107">
        <f>'Gemensamma i utveckling'!P1</f>
        <v>0</v>
      </c>
      <c r="D124" s="114">
        <f>'Gemensamma i utveckling'!P15</f>
        <v>0</v>
      </c>
      <c r="E124" s="115"/>
      <c r="F124" s="94">
        <f>'Gemensamma i utveckling'!P30</f>
        <v>0</v>
      </c>
      <c r="G124" s="115"/>
      <c r="H124" s="115">
        <f>'Gemensamma i utveckling'!P31</f>
        <v>0</v>
      </c>
      <c r="I124" s="115"/>
      <c r="J124" s="116">
        <f>'Gemensamma i utveckling'!P32</f>
        <v>0</v>
      </c>
    </row>
    <row r="125" spans="3:10" s="90" customFormat="1" ht="14.25" hidden="1" customHeight="1" outlineLevel="1" x14ac:dyDescent="0.25">
      <c r="C125" s="107">
        <f>'Gemensamma i utveckling'!Q1</f>
        <v>0</v>
      </c>
      <c r="D125" s="114">
        <f>'Gemensamma i utveckling'!Q15</f>
        <v>0</v>
      </c>
      <c r="E125" s="115"/>
      <c r="F125" s="94">
        <f>'Gemensamma i utveckling'!Q30</f>
        <v>0</v>
      </c>
      <c r="G125" s="115"/>
      <c r="H125" s="115">
        <f>'Gemensamma i utveckling'!Q31</f>
        <v>0</v>
      </c>
      <c r="I125" s="115"/>
      <c r="J125" s="116">
        <f>'Gemensamma i utveckling'!Q32</f>
        <v>0</v>
      </c>
    </row>
    <row r="126" spans="3:10" s="90" customFormat="1" ht="14.25" hidden="1" customHeight="1" outlineLevel="1" x14ac:dyDescent="0.25">
      <c r="C126" s="107">
        <f>'Gemensamma i utveckling'!R1</f>
        <v>0</v>
      </c>
      <c r="D126" s="114">
        <f>'Gemensamma i utveckling'!R15</f>
        <v>0</v>
      </c>
      <c r="E126" s="115"/>
      <c r="F126" s="94">
        <f>'Gemensamma i utveckling'!R30</f>
        <v>0</v>
      </c>
      <c r="G126" s="115"/>
      <c r="H126" s="115">
        <f>'Gemensamma i utveckling'!R31</f>
        <v>0</v>
      </c>
      <c r="I126" s="115"/>
      <c r="J126" s="116">
        <f>'Gemensamma i utveckling'!R32</f>
        <v>0</v>
      </c>
    </row>
    <row r="127" spans="3:10" s="90" customFormat="1" ht="14.25" hidden="1" customHeight="1" outlineLevel="1" x14ac:dyDescent="0.25">
      <c r="C127" s="107">
        <f>'Gemensamma i utveckling'!S1</f>
        <v>0</v>
      </c>
      <c r="D127" s="114">
        <f>'Gemensamma i utveckling'!S15</f>
        <v>0</v>
      </c>
      <c r="E127" s="115"/>
      <c r="F127" s="94">
        <f>'Gemensamma i utveckling'!S30</f>
        <v>0</v>
      </c>
      <c r="G127" s="115"/>
      <c r="H127" s="115">
        <f>'Gemensamma i utveckling'!S31</f>
        <v>0</v>
      </c>
      <c r="I127" s="115"/>
      <c r="J127" s="116">
        <f>'Gemensamma i utveckling'!S32</f>
        <v>0</v>
      </c>
    </row>
    <row r="128" spans="3:10" s="90" customFormat="1" ht="14.25" hidden="1" customHeight="1" outlineLevel="1" x14ac:dyDescent="0.25">
      <c r="C128" s="107">
        <f>'Gemensamma i utveckling'!T1</f>
        <v>0</v>
      </c>
      <c r="D128" s="114">
        <f>'Gemensamma i utveckling'!T15</f>
        <v>0</v>
      </c>
      <c r="E128" s="115"/>
      <c r="F128" s="94">
        <f>'Gemensamma i utveckling'!T30</f>
        <v>0</v>
      </c>
      <c r="G128" s="115"/>
      <c r="H128" s="115">
        <f>'Gemensamma i utveckling'!T31</f>
        <v>0</v>
      </c>
      <c r="I128" s="115"/>
      <c r="J128" s="116">
        <f>'Gemensamma i utveckling'!T32</f>
        <v>0</v>
      </c>
    </row>
    <row r="129" spans="3:10" s="90" customFormat="1" ht="14.25" hidden="1" customHeight="1" outlineLevel="1" x14ac:dyDescent="0.25">
      <c r="C129" s="107">
        <f>'Gemensamma i utveckling'!U1</f>
        <v>0</v>
      </c>
      <c r="D129" s="114">
        <f>'Gemensamma i utveckling'!U15</f>
        <v>0</v>
      </c>
      <c r="E129" s="115"/>
      <c r="F129" s="94">
        <f>'Gemensamma i utveckling'!U30</f>
        <v>0</v>
      </c>
      <c r="G129" s="115"/>
      <c r="H129" s="115">
        <f>'Gemensamma i utveckling'!U31</f>
        <v>0</v>
      </c>
      <c r="I129" s="115"/>
      <c r="J129" s="116">
        <f>'Gemensamma i utveckling'!U32</f>
        <v>0</v>
      </c>
    </row>
    <row r="130" spans="3:10" s="90" customFormat="1" ht="14.25" hidden="1" customHeight="1" outlineLevel="1" x14ac:dyDescent="0.25">
      <c r="C130" s="107">
        <f>'Gemensamma i utveckling'!V1</f>
        <v>0</v>
      </c>
      <c r="D130" s="114">
        <f>'Gemensamma i utveckling'!V15</f>
        <v>0</v>
      </c>
      <c r="E130" s="115"/>
      <c r="F130" s="94">
        <f>'Gemensamma i utveckling'!V30</f>
        <v>0</v>
      </c>
      <c r="G130" s="115"/>
      <c r="H130" s="115">
        <f>'Gemensamma i utveckling'!V31</f>
        <v>0</v>
      </c>
      <c r="I130" s="115"/>
      <c r="J130" s="116">
        <f>'Gemensamma i utveckling'!V32</f>
        <v>0</v>
      </c>
    </row>
    <row r="131" spans="3:10" ht="14.25" hidden="1" customHeight="1" outlineLevel="1" thickBot="1" x14ac:dyDescent="0.3">
      <c r="C131" s="117">
        <f>'Gemensamma i utveckling'!W1</f>
        <v>0</v>
      </c>
      <c r="D131" s="118">
        <f>'Gemensamma i utveckling'!W15</f>
        <v>0</v>
      </c>
      <c r="E131" s="119"/>
      <c r="F131" s="95">
        <f>'Gemensamma i utveckling'!W30</f>
        <v>0</v>
      </c>
      <c r="G131" s="119"/>
      <c r="H131" s="119">
        <f>'Gemensamma i utveckling'!W31</f>
        <v>0</v>
      </c>
      <c r="I131" s="119"/>
      <c r="J131" s="120">
        <f>'Gemensamma i utveckling'!W32</f>
        <v>0</v>
      </c>
    </row>
    <row r="132" spans="3:10" hidden="1" outlineLevel="1" x14ac:dyDescent="0.25">
      <c r="C132" s="115"/>
      <c r="D132" s="114"/>
      <c r="E132" s="115"/>
      <c r="F132" s="115"/>
      <c r="G132" s="115"/>
      <c r="H132" s="115"/>
      <c r="I132" s="115"/>
      <c r="J132" s="115"/>
    </row>
    <row r="133" spans="3:10" ht="15.75" collapsed="1" thickBot="1" x14ac:dyDescent="0.3">
      <c r="C133" s="115"/>
      <c r="D133" s="115"/>
      <c r="E133" s="115"/>
      <c r="F133" s="115"/>
      <c r="G133" s="115"/>
      <c r="H133" s="115"/>
      <c r="I133" s="115"/>
      <c r="J133" s="115"/>
    </row>
    <row r="134" spans="3:10" ht="21" x14ac:dyDescent="0.25">
      <c r="C134" s="108" t="s">
        <v>59</v>
      </c>
      <c r="D134" s="109">
        <f>SUM(D135:D163)</f>
        <v>178622.274229776</v>
      </c>
      <c r="E134" s="110"/>
      <c r="F134" s="110" t="s">
        <v>39</v>
      </c>
      <c r="G134" s="110"/>
      <c r="H134" s="110"/>
      <c r="I134" s="110"/>
      <c r="J134" s="122"/>
    </row>
    <row r="135" spans="3:10" hidden="1" outlineLevel="1" x14ac:dyDescent="0.25">
      <c r="C135" s="107" t="str">
        <f>'Valbara i utveckling'!F1</f>
        <v>Terminologitjänst NY!</v>
      </c>
      <c r="D135" s="114">
        <f>'Valbara i utveckling'!F15</f>
        <v>0</v>
      </c>
      <c r="E135" s="115"/>
      <c r="F135" s="115" t="str">
        <f>'Valbara i utveckling'!F30</f>
        <v>Kvartal förskott</v>
      </c>
      <c r="G135" s="115"/>
      <c r="H135" s="115" t="str">
        <f>'Valbara i utveckling'!F31</f>
        <v>Dec,Mar,Jun,Sep</v>
      </c>
      <c r="I135" s="115"/>
      <c r="J135" s="116">
        <f>'Valbara i utveckling'!F32</f>
        <v>0</v>
      </c>
    </row>
    <row r="136" spans="3:10" hidden="1" outlineLevel="1" x14ac:dyDescent="0.25">
      <c r="C136" s="107" t="str">
        <f>'Valbara i utveckling'!J1</f>
        <v xml:space="preserve"> Verksamhetsstöd 1177 på telefon</v>
      </c>
      <c r="D136" s="114">
        <f>'Valbara i utveckling'!J15</f>
        <v>178622.274229776</v>
      </c>
      <c r="E136" s="115"/>
      <c r="F136" s="115" t="str">
        <f>'Valbara i utveckling'!J30</f>
        <v>Kvartal förskott</v>
      </c>
      <c r="G136" s="115"/>
      <c r="H136" s="115" t="str">
        <f>'Valbara i utveckling'!J31</f>
        <v>Dec,Mar,Jun,Sep</v>
      </c>
      <c r="I136" s="115"/>
      <c r="J136" s="126">
        <f>'Valbara i utveckling'!J32</f>
        <v>0</v>
      </c>
    </row>
    <row r="137" spans="3:10" hidden="1" outlineLevel="1" x14ac:dyDescent="0.25">
      <c r="C137" s="107" t="str">
        <f>'Valbara i utveckling'!N1</f>
        <v>ViSam</v>
      </c>
      <c r="D137" s="114">
        <f>'Valbara i utveckling'!N15</f>
        <v>0</v>
      </c>
      <c r="E137" s="115"/>
      <c r="F137" s="115" t="str">
        <f>'Valbara i utveckling'!N30</f>
        <v>Väntar avsiktsförklaring</v>
      </c>
      <c r="G137" s="115"/>
      <c r="H137" s="115">
        <f>'Valbara i utveckling'!N31</f>
        <v>0</v>
      </c>
      <c r="I137" s="115"/>
      <c r="J137" s="126">
        <f>'Valbara i utveckling'!N32</f>
        <v>0</v>
      </c>
    </row>
    <row r="138" spans="3:10" hidden="1" outlineLevel="1" x14ac:dyDescent="0.25">
      <c r="C138" s="107" t="str">
        <f>'Valbara i utveckling'!R1</f>
        <v>1177 symtombedömning och hänvisning "Listning"</v>
      </c>
      <c r="D138" s="114">
        <f>'Valbara i utveckling'!R15</f>
        <v>0</v>
      </c>
      <c r="E138" s="115"/>
      <c r="F138" s="115" t="str">
        <f>'Valbara i utveckling'!R30</f>
        <v>Faktureras ej 2023</v>
      </c>
      <c r="G138" s="115"/>
      <c r="H138" s="115">
        <f>'Valbara i utveckling'!R31</f>
        <v>0</v>
      </c>
      <c r="I138" s="115"/>
      <c r="J138" s="126" t="str">
        <f>'Valbara i utveckling'!R32</f>
        <v>Väntar Avsiktsförkl</v>
      </c>
    </row>
    <row r="139" spans="3:10" hidden="1" outlineLevel="1" x14ac:dyDescent="0.25">
      <c r="C139" s="107">
        <f>'Valbara i utveckling'!V1</f>
        <v>0</v>
      </c>
      <c r="D139" s="114">
        <f>'Valbara i utveckling'!V15</f>
        <v>0</v>
      </c>
      <c r="E139" s="115"/>
      <c r="F139" s="94">
        <f>'Valbara i utveckling'!V30</f>
        <v>0</v>
      </c>
      <c r="G139" s="115"/>
      <c r="H139" s="94">
        <f>'Valbara i utveckling'!V31</f>
        <v>0</v>
      </c>
      <c r="I139" s="115"/>
      <c r="J139" s="126">
        <f>'Valbara i utveckling'!V32</f>
        <v>0</v>
      </c>
    </row>
    <row r="140" spans="3:10" ht="30" hidden="1" outlineLevel="1" x14ac:dyDescent="0.25">
      <c r="C140" s="107">
        <f>'Valbara i utveckling'!Z1</f>
        <v>0</v>
      </c>
      <c r="D140" s="114">
        <f>'Valbara i utveckling'!Z15</f>
        <v>0</v>
      </c>
      <c r="E140" s="115"/>
      <c r="F140" s="115">
        <f>'Valbara i utveckling'!Z30</f>
        <v>0</v>
      </c>
      <c r="G140" s="115"/>
      <c r="H140" s="115">
        <f>'Valbara i utveckling'!Z31</f>
        <v>0</v>
      </c>
      <c r="I140" s="115"/>
      <c r="J140" s="126">
        <f>'Valbara i utveckling'!Z32</f>
        <v>0</v>
      </c>
    </row>
    <row r="141" spans="3:10" hidden="1" outlineLevel="1" x14ac:dyDescent="0.25">
      <c r="C141" s="107">
        <f>'Valbara i utveckling'!AD1</f>
        <v>0</v>
      </c>
      <c r="D141" s="114">
        <f>'Valbara i utveckling'!AD15</f>
        <v>0</v>
      </c>
      <c r="E141" s="115"/>
      <c r="F141" s="115">
        <f>'Valbara i utveckling'!AD30</f>
        <v>0</v>
      </c>
      <c r="G141" s="115"/>
      <c r="H141" s="115">
        <f>'Valbara i utveckling'!AD31</f>
        <v>0</v>
      </c>
      <c r="I141" s="115"/>
      <c r="J141" s="126">
        <f>'Valbara i utveckling'!AD32</f>
        <v>0</v>
      </c>
    </row>
    <row r="142" spans="3:10" hidden="1" outlineLevel="1" x14ac:dyDescent="0.25">
      <c r="C142" s="107">
        <f>'Valbara i utveckling'!AH1</f>
        <v>0</v>
      </c>
      <c r="D142" s="114">
        <f>'Valbara i utveckling'!AH15</f>
        <v>0</v>
      </c>
      <c r="E142" s="115"/>
      <c r="F142" s="115">
        <f>'Valbara i utveckling'!AH30</f>
        <v>0</v>
      </c>
      <c r="G142" s="115"/>
      <c r="H142" s="115">
        <f>'Valbara i utveckling'!AH31</f>
        <v>0</v>
      </c>
      <c r="I142" s="115"/>
      <c r="J142" s="126">
        <f>'Valbara i utveckling'!AH32</f>
        <v>0</v>
      </c>
    </row>
    <row r="143" spans="3:10" hidden="1" outlineLevel="1" x14ac:dyDescent="0.25">
      <c r="C143" s="107">
        <f>'Valbara i utveckling'!AL1</f>
        <v>0</v>
      </c>
      <c r="D143" s="114">
        <f>'Valbara i utveckling'!AL15</f>
        <v>0</v>
      </c>
      <c r="E143" s="115"/>
      <c r="F143" s="115">
        <f>'Valbara i utveckling'!AL30</f>
        <v>0</v>
      </c>
      <c r="G143" s="115"/>
      <c r="H143" s="115">
        <f>'Valbara i utveckling'!AL31</f>
        <v>0</v>
      </c>
      <c r="I143" s="115"/>
      <c r="J143" s="126">
        <f>'Valbara i utveckling'!AL32</f>
        <v>0</v>
      </c>
    </row>
    <row r="144" spans="3:10" hidden="1" outlineLevel="1" x14ac:dyDescent="0.25">
      <c r="C144" s="107">
        <f>'Valbara i utveckling'!AP1</f>
        <v>0</v>
      </c>
      <c r="D144" s="114">
        <f>'Valbara i utveckling'!AP15</f>
        <v>0</v>
      </c>
      <c r="E144" s="115"/>
      <c r="F144" s="115">
        <f>'Valbara i utveckling'!AP30</f>
        <v>0</v>
      </c>
      <c r="G144" s="115"/>
      <c r="H144" s="115">
        <f>'Valbara i utveckling'!AP31</f>
        <v>0</v>
      </c>
      <c r="I144" s="115"/>
      <c r="J144" s="126">
        <f>'Valbara i utveckling'!AP32</f>
        <v>0</v>
      </c>
    </row>
    <row r="145" spans="3:10" hidden="1" outlineLevel="1" x14ac:dyDescent="0.25">
      <c r="C145" s="107">
        <f>'Valbara i utveckling'!AT1</f>
        <v>0</v>
      </c>
      <c r="D145" s="114">
        <f>'Valbara i utveckling'!AT15</f>
        <v>0</v>
      </c>
      <c r="E145" s="115"/>
      <c r="F145" s="115">
        <f>'Valbara i utveckling'!AT30</f>
        <v>0</v>
      </c>
      <c r="G145" s="115"/>
      <c r="H145" s="115">
        <f>'Valbara i utveckling'!AT31</f>
        <v>0</v>
      </c>
      <c r="I145" s="115"/>
      <c r="J145" s="126">
        <f>'Valbara i utveckling'!AT32</f>
        <v>0</v>
      </c>
    </row>
    <row r="146" spans="3:10" hidden="1" outlineLevel="1" x14ac:dyDescent="0.25">
      <c r="C146" s="107">
        <f>'Valbara i utveckling'!AX1</f>
        <v>0</v>
      </c>
      <c r="D146" s="114">
        <f>'Valbara i utveckling'!AX15</f>
        <v>0</v>
      </c>
      <c r="E146" s="115"/>
      <c r="F146" s="115">
        <f>'Valbara i utveckling'!AX30</f>
        <v>0</v>
      </c>
      <c r="G146" s="115"/>
      <c r="H146" s="115">
        <f>'Valbara i utveckling'!AX31</f>
        <v>0</v>
      </c>
      <c r="I146" s="115"/>
      <c r="J146" s="126">
        <f>'Valbara i utveckling'!AX32</f>
        <v>0</v>
      </c>
    </row>
    <row r="147" spans="3:10" hidden="1" outlineLevel="1" x14ac:dyDescent="0.25">
      <c r="C147" s="107">
        <f>'Valbara i utveckling'!BB1</f>
        <v>0</v>
      </c>
      <c r="D147" s="114">
        <f>'Valbara i utveckling'!BB15</f>
        <v>0</v>
      </c>
      <c r="E147" s="115"/>
      <c r="F147" s="115">
        <f>'Valbara i utveckling'!BB30</f>
        <v>0</v>
      </c>
      <c r="G147" s="115"/>
      <c r="H147" s="115">
        <f>'Valbara i utveckling'!BB31</f>
        <v>0</v>
      </c>
      <c r="I147" s="115"/>
      <c r="J147" s="126">
        <f>'Valbara i utveckling'!BB32</f>
        <v>0</v>
      </c>
    </row>
    <row r="148" spans="3:10" hidden="1" outlineLevel="1" x14ac:dyDescent="0.25">
      <c r="C148" s="107">
        <f>'Valbara i utveckling'!BF1</f>
        <v>0</v>
      </c>
      <c r="D148" s="114">
        <f>'Valbara i utveckling'!BF15</f>
        <v>0</v>
      </c>
      <c r="E148" s="115"/>
      <c r="F148" s="115">
        <f>'Valbara i utveckling'!BF30</f>
        <v>0</v>
      </c>
      <c r="G148" s="115"/>
      <c r="H148" s="115">
        <f>'Valbara i utveckling'!BF31</f>
        <v>0</v>
      </c>
      <c r="I148" s="115"/>
      <c r="J148" s="126">
        <f>'Valbara i utveckling'!BF32</f>
        <v>0</v>
      </c>
    </row>
    <row r="149" spans="3:10" ht="15" hidden="1" customHeight="1" outlineLevel="1" x14ac:dyDescent="0.25">
      <c r="C149" s="107">
        <f>'Valbara i utveckling'!BJ1</f>
        <v>0</v>
      </c>
      <c r="D149" s="114">
        <f>'Valbara i utveckling'!BJ15</f>
        <v>0</v>
      </c>
      <c r="E149" s="115"/>
      <c r="F149" s="115">
        <f>'Valbara i utveckling'!BJ30</f>
        <v>0</v>
      </c>
      <c r="G149" s="115"/>
      <c r="H149" s="115">
        <f>'Valbara i utveckling'!BJ31</f>
        <v>0</v>
      </c>
      <c r="I149" s="115"/>
      <c r="J149" s="126">
        <f>'Valbara i utveckling'!BJ32</f>
        <v>0</v>
      </c>
    </row>
    <row r="150" spans="3:10" ht="15" hidden="1" customHeight="1" outlineLevel="1" x14ac:dyDescent="0.25">
      <c r="C150" s="107">
        <f>'Valbara i utveckling'!BN1</f>
        <v>0</v>
      </c>
      <c r="D150" s="114">
        <f>'Valbara i utveckling'!BN15</f>
        <v>0</v>
      </c>
      <c r="E150" s="115"/>
      <c r="F150" s="115">
        <f>'Valbara i utveckling'!BN30</f>
        <v>0</v>
      </c>
      <c r="G150" s="115"/>
      <c r="H150" s="115">
        <f>'Valbara i utveckling'!BN31</f>
        <v>0</v>
      </c>
      <c r="I150" s="115"/>
      <c r="J150" s="126">
        <f>'Valbara i utveckling'!BN32</f>
        <v>0</v>
      </c>
    </row>
    <row r="151" spans="3:10" ht="15" hidden="1" customHeight="1" outlineLevel="1" x14ac:dyDescent="0.25">
      <c r="C151" s="107">
        <f>'Valbara i utveckling'!BR1</f>
        <v>0</v>
      </c>
      <c r="D151" s="114">
        <f>'Valbara i utveckling'!BR15</f>
        <v>0</v>
      </c>
      <c r="E151" s="115"/>
      <c r="F151" s="115">
        <f>'Valbara i utveckling'!BR30</f>
        <v>0</v>
      </c>
      <c r="G151" s="115"/>
      <c r="H151" s="115">
        <f>'Valbara i utveckling'!BR31</f>
        <v>0</v>
      </c>
      <c r="I151" s="115"/>
      <c r="J151" s="116">
        <f>'Valbara i utveckling'!BR32</f>
        <v>0</v>
      </c>
    </row>
    <row r="152" spans="3:10" ht="15" hidden="1" customHeight="1" outlineLevel="1" x14ac:dyDescent="0.25">
      <c r="C152" s="107">
        <f>'Valbara i utveckling'!BV1</f>
        <v>0</v>
      </c>
      <c r="D152" s="114">
        <f>'Valbara i utveckling'!BV15</f>
        <v>0</v>
      </c>
      <c r="E152" s="115"/>
      <c r="F152" s="115">
        <f>'Valbara i utveckling'!BV30</f>
        <v>0</v>
      </c>
      <c r="G152" s="115"/>
      <c r="H152" s="115">
        <f>'Valbara i utveckling'!BV31</f>
        <v>0</v>
      </c>
      <c r="I152" s="115"/>
      <c r="J152" s="116">
        <f>'Valbara i utveckling'!BV32</f>
        <v>0</v>
      </c>
    </row>
    <row r="153" spans="3:10" ht="15" hidden="1" customHeight="1" outlineLevel="1" x14ac:dyDescent="0.25">
      <c r="C153" s="107">
        <f>'Valbara i utveckling'!BZ1</f>
        <v>0</v>
      </c>
      <c r="D153" s="114">
        <f>'Valbara i utveckling'!BZ15</f>
        <v>0</v>
      </c>
      <c r="E153" s="115"/>
      <c r="F153" s="115">
        <f>'Valbara i utveckling'!BZ30</f>
        <v>0</v>
      </c>
      <c r="G153" s="115"/>
      <c r="H153" s="115">
        <f>'Valbara i utveckling'!BZ31</f>
        <v>0</v>
      </c>
      <c r="I153" s="115"/>
      <c r="J153" s="116">
        <f>'Valbara i utveckling'!BZ32</f>
        <v>0</v>
      </c>
    </row>
    <row r="154" spans="3:10" ht="15" hidden="1" customHeight="1" outlineLevel="1" x14ac:dyDescent="0.25">
      <c r="C154" s="222">
        <f>'Valbara i utveckling'!CD1</f>
        <v>0</v>
      </c>
      <c r="D154" s="114">
        <f>'Valbara i utveckling'!CD15</f>
        <v>0</v>
      </c>
      <c r="E154" s="90"/>
      <c r="F154" s="90">
        <f>'Valbara i utveckling'!CD30</f>
        <v>0</v>
      </c>
      <c r="G154" s="90"/>
      <c r="H154" s="90">
        <f>'Valbara i utveckling'!CD31</f>
        <v>0</v>
      </c>
      <c r="I154" s="90"/>
      <c r="J154" s="223">
        <f>'Valbara i utveckling'!CD32</f>
        <v>0</v>
      </c>
    </row>
    <row r="155" spans="3:10" ht="15" hidden="1" customHeight="1" outlineLevel="1" x14ac:dyDescent="0.25">
      <c r="C155" s="222">
        <f>'Valbara i utveckling'!CH1</f>
        <v>0</v>
      </c>
      <c r="D155" s="114">
        <f>'Valbara i utveckling'!CH15</f>
        <v>0</v>
      </c>
      <c r="E155" s="90"/>
      <c r="F155" s="90">
        <f>'Valbara i utveckling'!CH30</f>
        <v>0</v>
      </c>
      <c r="G155" s="90"/>
      <c r="H155" s="90">
        <f>'Valbara i utveckling'!CH31</f>
        <v>0</v>
      </c>
      <c r="I155" s="90"/>
      <c r="J155" s="223">
        <f>'Valbara i utveckling'!CH32</f>
        <v>0</v>
      </c>
    </row>
    <row r="156" spans="3:10" ht="15" hidden="1" customHeight="1" outlineLevel="1" x14ac:dyDescent="0.25">
      <c r="C156" s="222">
        <f>'Valbara i utveckling'!CL1</f>
        <v>0</v>
      </c>
      <c r="D156" s="114">
        <f>'Valbara i utveckling'!CL15</f>
        <v>0</v>
      </c>
      <c r="E156" s="90"/>
      <c r="F156" s="90">
        <f>'Valbara i utveckling'!CL30</f>
        <v>0</v>
      </c>
      <c r="G156" s="90"/>
      <c r="H156" s="90">
        <f>'Valbara i utveckling'!CL31</f>
        <v>0</v>
      </c>
      <c r="I156" s="90"/>
      <c r="J156" s="223">
        <f>'Valbara i utveckling'!CL32</f>
        <v>0</v>
      </c>
    </row>
    <row r="157" spans="3:10" ht="15" hidden="1" customHeight="1" outlineLevel="1" x14ac:dyDescent="0.25">
      <c r="C157" s="222">
        <f>'Valbara i utveckling'!CP1</f>
        <v>0</v>
      </c>
      <c r="D157" s="114">
        <f>'Valbara i utveckling'!CP15</f>
        <v>0</v>
      </c>
      <c r="E157" s="90"/>
      <c r="F157" s="90">
        <f>'Valbara i utveckling'!CP30</f>
        <v>0</v>
      </c>
      <c r="G157" s="90"/>
      <c r="H157" s="90">
        <f>'Valbara i utveckling'!CP31</f>
        <v>0</v>
      </c>
      <c r="I157" s="90"/>
      <c r="J157" s="223">
        <f>'Valbara i utveckling'!CP32</f>
        <v>0</v>
      </c>
    </row>
    <row r="158" spans="3:10" ht="15" hidden="1" customHeight="1" outlineLevel="1" x14ac:dyDescent="0.25">
      <c r="C158" s="222">
        <f>'Valbara i utveckling'!CT1</f>
        <v>0</v>
      </c>
      <c r="D158" s="114">
        <f>'Valbara i utveckling'!CT15</f>
        <v>0</v>
      </c>
      <c r="E158" s="90"/>
      <c r="F158" s="90">
        <f>'Valbara i utveckling'!CT30</f>
        <v>0</v>
      </c>
      <c r="G158" s="90"/>
      <c r="H158" s="90">
        <f>'Valbara i utveckling'!CT31</f>
        <v>0</v>
      </c>
      <c r="I158" s="90"/>
      <c r="J158" s="223">
        <f>'Valbara i utveckling'!CT32</f>
        <v>0</v>
      </c>
    </row>
    <row r="159" spans="3:10" ht="15" hidden="1" customHeight="1" outlineLevel="1" x14ac:dyDescent="0.25">
      <c r="C159" s="222">
        <f>'Valbara i utveckling'!CX1</f>
        <v>0</v>
      </c>
      <c r="D159" s="114">
        <f>'Valbara i utveckling'!CX15</f>
        <v>0</v>
      </c>
      <c r="E159" s="90"/>
      <c r="F159" s="90">
        <f>'Valbara i utveckling'!CX30</f>
        <v>0</v>
      </c>
      <c r="G159" s="90"/>
      <c r="H159" s="90">
        <f>'Valbara i utveckling'!CX31</f>
        <v>0</v>
      </c>
      <c r="I159" s="90"/>
      <c r="J159" s="223">
        <f>'Valbara i utveckling'!CX32</f>
        <v>0</v>
      </c>
    </row>
    <row r="160" spans="3:10" ht="15" hidden="1" customHeight="1" outlineLevel="1" x14ac:dyDescent="0.25">
      <c r="C160" s="222">
        <f>'Valbara i utveckling'!DB1</f>
        <v>0</v>
      </c>
      <c r="D160" s="114">
        <f>'Valbara i utveckling'!DB15</f>
        <v>0</v>
      </c>
      <c r="E160" s="90"/>
      <c r="F160" s="90">
        <f>'Valbara i utveckling'!DB30</f>
        <v>0</v>
      </c>
      <c r="G160" s="90"/>
      <c r="H160" s="90">
        <f>'Valbara i utveckling'!DB31</f>
        <v>0</v>
      </c>
      <c r="I160" s="90"/>
      <c r="J160" s="223">
        <f>'Valbara i utveckling'!DB32</f>
        <v>0</v>
      </c>
    </row>
    <row r="161" spans="3:10" ht="15" hidden="1" customHeight="1" outlineLevel="1" x14ac:dyDescent="0.25">
      <c r="C161" s="222">
        <f>'Valbara i utveckling'!DF1</f>
        <v>0</v>
      </c>
      <c r="D161" s="114">
        <f>'Valbara i utveckling'!DF15</f>
        <v>0</v>
      </c>
      <c r="E161" s="90"/>
      <c r="F161" s="90">
        <f>'Valbara i utveckling'!DF30</f>
        <v>0</v>
      </c>
      <c r="G161" s="90"/>
      <c r="H161" s="90">
        <f>'Valbara i utveckling'!DF31</f>
        <v>0</v>
      </c>
      <c r="I161" s="90"/>
      <c r="J161" s="223">
        <f>'Valbara i utveckling'!DF32</f>
        <v>0</v>
      </c>
    </row>
    <row r="162" spans="3:10" ht="15" hidden="1" customHeight="1" outlineLevel="1" x14ac:dyDescent="0.25">
      <c r="C162" s="222">
        <f>'Valbara i utveckling'!DJ1</f>
        <v>0</v>
      </c>
      <c r="D162" s="114">
        <f>'Valbara i utveckling'!DJ15</f>
        <v>0</v>
      </c>
      <c r="E162" s="90"/>
      <c r="F162" s="90">
        <f>'Valbara i utveckling'!DJ30</f>
        <v>0</v>
      </c>
      <c r="G162" s="90"/>
      <c r="H162" s="90">
        <f>'Valbara i utveckling'!DJ31</f>
        <v>0</v>
      </c>
      <c r="I162" s="90"/>
      <c r="J162" s="223">
        <f>'Valbara i utveckling'!DJ32</f>
        <v>0</v>
      </c>
    </row>
    <row r="163" spans="3:10" ht="15" hidden="1" customHeight="1" outlineLevel="1" thickBot="1" x14ac:dyDescent="0.3">
      <c r="C163" s="224">
        <f>'Valbara i utveckling'!DN1</f>
        <v>0</v>
      </c>
      <c r="D163" s="118">
        <f>'Valbara i utveckling'!DN15</f>
        <v>0</v>
      </c>
      <c r="E163" s="225"/>
      <c r="F163" s="225">
        <f>'Valbara i utveckling'!DN30</f>
        <v>0</v>
      </c>
      <c r="G163" s="225"/>
      <c r="H163" s="225">
        <f>'Valbara i utveckling'!DN31</f>
        <v>0</v>
      </c>
      <c r="I163" s="225"/>
      <c r="J163" s="226">
        <f>'Valbara i utveckling'!DN32</f>
        <v>0</v>
      </c>
    </row>
    <row r="164" spans="3:10" hidden="1" outlineLevel="1" x14ac:dyDescent="0.25">
      <c r="C164" s="115"/>
      <c r="D164" s="115"/>
      <c r="E164" s="115"/>
      <c r="F164" s="115"/>
      <c r="G164" s="115"/>
      <c r="H164" s="115"/>
      <c r="I164" s="115"/>
      <c r="J164" s="115"/>
    </row>
    <row r="165" spans="3:10" collapsed="1" x14ac:dyDescent="0.25">
      <c r="C165" s="115"/>
      <c r="D165" s="115"/>
      <c r="E165" s="115"/>
      <c r="F165" s="115"/>
      <c r="G165" s="115"/>
      <c r="H165" s="115"/>
      <c r="I165" s="115"/>
      <c r="J165" s="115"/>
    </row>
  </sheetData>
  <mergeCells count="3">
    <mergeCell ref="C2:J2"/>
    <mergeCell ref="A3:A7"/>
    <mergeCell ref="C3:J3"/>
  </mergeCells>
  <conditionalFormatting sqref="D8:D55">
    <cfRule type="cellIs" dxfId="13" priority="1" operator="equal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C16FC-6DE0-46D9-AE72-326BC65E2874}">
  <sheetPr>
    <tabColor rgb="FF92D050"/>
  </sheetPr>
  <dimension ref="A1:K165"/>
  <sheetViews>
    <sheetView showZeros="0" workbookViewId="0">
      <selection activeCell="A191" sqref="A191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28515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58" t="str">
        <f>'Gemensamma Tjänster'!B17</f>
        <v>Region Blekinge</v>
      </c>
    </row>
    <row r="2" spans="1:11" ht="92.25" customHeight="1" x14ac:dyDescent="0.4">
      <c r="C2" s="312" t="s">
        <v>60</v>
      </c>
      <c r="D2" s="313"/>
      <c r="E2" s="313"/>
      <c r="F2" s="313"/>
      <c r="G2" s="313"/>
      <c r="H2" s="313"/>
      <c r="I2" s="313"/>
      <c r="J2" s="314"/>
    </row>
    <row r="3" spans="1:11" ht="21.75" customHeight="1" thickBot="1" x14ac:dyDescent="0.3">
      <c r="A3" s="318" t="s">
        <v>41</v>
      </c>
      <c r="C3" s="315" t="s">
        <v>42</v>
      </c>
      <c r="D3" s="316"/>
      <c r="E3" s="316"/>
      <c r="F3" s="316"/>
      <c r="G3" s="316"/>
      <c r="H3" s="316"/>
      <c r="I3" s="316"/>
      <c r="J3" s="317"/>
    </row>
    <row r="4" spans="1:11" x14ac:dyDescent="0.25">
      <c r="A4" s="318"/>
    </row>
    <row r="5" spans="1:11" ht="15.75" x14ac:dyDescent="0.25">
      <c r="A5" s="318"/>
      <c r="D5" s="52" t="s">
        <v>190</v>
      </c>
      <c r="E5" s="56"/>
      <c r="F5" s="52"/>
      <c r="G5" s="52"/>
      <c r="H5" s="57"/>
      <c r="I5" s="52"/>
      <c r="J5" s="52"/>
      <c r="K5" s="7"/>
    </row>
    <row r="6" spans="1:11" ht="15.75" thickBot="1" x14ac:dyDescent="0.3">
      <c r="A6" s="318"/>
    </row>
    <row r="7" spans="1:11" ht="30" x14ac:dyDescent="0.25">
      <c r="A7" s="318"/>
      <c r="C7" s="108" t="s">
        <v>30</v>
      </c>
      <c r="D7" s="109">
        <f>SUM(D8:D55)</f>
        <v>10484270.87240139</v>
      </c>
      <c r="E7" s="110"/>
      <c r="F7" s="111" t="s">
        <v>36</v>
      </c>
      <c r="G7" s="111"/>
      <c r="H7" s="96" t="s">
        <v>37</v>
      </c>
      <c r="I7" s="112"/>
      <c r="J7" s="113" t="s">
        <v>46</v>
      </c>
      <c r="K7" s="53"/>
    </row>
    <row r="8" spans="1:11" ht="15" hidden="1" customHeight="1" outlineLevel="1" x14ac:dyDescent="0.25">
      <c r="C8" s="107" t="str">
        <f>'Gemensamma Tjänster'!E2</f>
        <v>Identifierings-tjänster SITHS</v>
      </c>
      <c r="D8" s="114">
        <f>'Gemensamma Tjänster'!E17</f>
        <v>774359.89878280973</v>
      </c>
      <c r="E8" s="115"/>
      <c r="F8" s="94" t="str">
        <f>'Gemensamma Tjänster'!E31</f>
        <v>Kvartal förskott</v>
      </c>
      <c r="G8" s="115"/>
      <c r="H8" s="94" t="str">
        <f>'Gemensamma Tjänster'!E32</f>
        <v>Dec,Mar,Jun,Sep</v>
      </c>
      <c r="I8" s="115"/>
      <c r="J8" s="116" t="str">
        <f>'Gemensamma Tjänster'!E33</f>
        <v xml:space="preserve"> -</v>
      </c>
    </row>
    <row r="9" spans="1:11" ht="15" hidden="1" customHeight="1" outlineLevel="1" x14ac:dyDescent="0.25">
      <c r="C9" s="107" t="str">
        <f>'Gemensamma Tjänster'!F2</f>
        <v>Katalogtjänster HSA</v>
      </c>
      <c r="D9" s="114">
        <f>'Gemensamma Tjänster'!F17</f>
        <v>92269.708557369406</v>
      </c>
      <c r="E9" s="115"/>
      <c r="F9" s="94" t="str">
        <f>'Gemensamma Tjänster'!F31</f>
        <v>Kvartal förskott</v>
      </c>
      <c r="G9" s="115"/>
      <c r="H9" s="94" t="str">
        <f>'Gemensamma Tjänster'!F32</f>
        <v>Dec,Mar,Jun,Sep</v>
      </c>
      <c r="I9" s="115"/>
      <c r="J9" s="116" t="str">
        <f>'Gemensamma Tjänster'!F33</f>
        <v xml:space="preserve"> -</v>
      </c>
    </row>
    <row r="10" spans="1:11" ht="15" hidden="1" customHeight="1" outlineLevel="1" x14ac:dyDescent="0.25">
      <c r="C10" s="107" t="str">
        <f>'Gemensamma Tjänster'!G2</f>
        <v>Kommunikations-tjänster Sjunet</v>
      </c>
      <c r="D10" s="114">
        <f>'Gemensamma Tjänster'!G17</f>
        <v>17960.758921366825</v>
      </c>
      <c r="E10" s="115"/>
      <c r="F10" s="94" t="str">
        <f>'Gemensamma Tjänster'!G31</f>
        <v>Kvartal förskott</v>
      </c>
      <c r="G10" s="115"/>
      <c r="H10" s="94" t="str">
        <f>'Gemensamma Tjänster'!G32</f>
        <v>Dec,Mar,Jun,Sep</v>
      </c>
      <c r="I10" s="115"/>
      <c r="J10" s="116" t="str">
        <f>'Gemensamma Tjänster'!G33</f>
        <v xml:space="preserve"> -</v>
      </c>
    </row>
    <row r="11" spans="1:11" ht="15" hidden="1" customHeight="1" outlineLevel="1" x14ac:dyDescent="0.25">
      <c r="C11" s="107" t="str">
        <f>'Gemensamma Tjänster'!H2</f>
        <v>Säkerhetstjänster</v>
      </c>
      <c r="D11" s="114">
        <f>'Gemensamma Tjänster'!H17</f>
        <v>174958.89372890058</v>
      </c>
      <c r="E11" s="115"/>
      <c r="F11" s="94" t="str">
        <f>'Gemensamma Tjänster'!H31</f>
        <v>Kvartal förskott</v>
      </c>
      <c r="G11" s="115"/>
      <c r="H11" s="94" t="str">
        <f>'Gemensamma Tjänster'!H32</f>
        <v>Dec,Mar,Jun,Sep</v>
      </c>
      <c r="I11" s="115"/>
      <c r="J11" s="116" t="str">
        <f>'Gemensamma Tjänster'!H33</f>
        <v xml:space="preserve"> -</v>
      </c>
    </row>
    <row r="12" spans="1:11" ht="15" hidden="1" customHeight="1" outlineLevel="1" x14ac:dyDescent="0.25">
      <c r="C12" s="107" t="str">
        <f>'Gemensamma Tjänster'!I2</f>
        <v>1177 e-tjänster</v>
      </c>
      <c r="D12" s="114">
        <f>'Gemensamma Tjänster'!I17</f>
        <v>1258440.1027024861</v>
      </c>
      <c r="E12" s="115"/>
      <c r="F12" s="94" t="str">
        <f>'Gemensamma Tjänster'!I31</f>
        <v>Kvartal förskott</v>
      </c>
      <c r="G12" s="115"/>
      <c r="H12" s="94" t="str">
        <f>'Gemensamma Tjänster'!I32</f>
        <v>Dec,Mar,Jun,Sep</v>
      </c>
      <c r="I12" s="115"/>
      <c r="J12" s="116" t="str">
        <f>'Gemensamma Tjänster'!I33</f>
        <v xml:space="preserve"> -</v>
      </c>
    </row>
    <row r="13" spans="1:11" ht="15" hidden="1" customHeight="1" outlineLevel="1" x14ac:dyDescent="0.25">
      <c r="C13" s="107" t="str">
        <f>'Gemensamma Tjänster'!J2</f>
        <v xml:space="preserve">1177 på telefon </v>
      </c>
      <c r="D13" s="114">
        <f>'Gemensamma Tjänster'!J17</f>
        <v>967641.3317427974</v>
      </c>
      <c r="E13" s="115"/>
      <c r="F13" s="94" t="str">
        <f>'Gemensamma Tjänster'!J31</f>
        <v>Kvartal förskott</v>
      </c>
      <c r="G13" s="115"/>
      <c r="H13" s="94" t="str">
        <f>'Gemensamma Tjänster'!J32</f>
        <v>Dec,Mar,Jun,Sep</v>
      </c>
      <c r="I13" s="115"/>
      <c r="J13" s="116" t="str">
        <f>'Gemensamma Tjänster'!J33</f>
        <v xml:space="preserve"> -</v>
      </c>
    </row>
    <row r="14" spans="1:11" ht="15" hidden="1" customHeight="1" outlineLevel="1" x14ac:dyDescent="0.25">
      <c r="C14" s="107" t="str">
        <f>'Gemensamma Tjänster'!K2</f>
        <v>1177.se</v>
      </c>
      <c r="D14" s="114">
        <f>'Gemensamma Tjänster'!K17</f>
        <v>996503.89865941613</v>
      </c>
      <c r="E14" s="115"/>
      <c r="F14" s="94" t="str">
        <f>'Gemensamma Tjänster'!K31</f>
        <v>Kvartal förskott</v>
      </c>
      <c r="G14" s="115"/>
      <c r="H14" s="94" t="str">
        <f>'Gemensamma Tjänster'!K32</f>
        <v>Dec,Mar,Jun,Sep</v>
      </c>
      <c r="I14" s="115"/>
      <c r="J14" s="116" t="str">
        <f>'Gemensamma Tjänster'!K33</f>
        <v xml:space="preserve"> -</v>
      </c>
    </row>
    <row r="15" spans="1:11" ht="15" hidden="1" customHeight="1" outlineLevel="1" x14ac:dyDescent="0.25">
      <c r="C15" s="107" t="str">
        <f>'Gemensamma Tjänster'!L2</f>
        <v>Eira 
(biblioteks- konsortium)</v>
      </c>
      <c r="D15" s="114">
        <f>'Gemensamma Tjänster'!L17</f>
        <v>62320.590743998895</v>
      </c>
      <c r="E15" s="115"/>
      <c r="F15" s="94" t="str">
        <f>'Gemensamma Tjänster'!L31</f>
        <v>Kvartal förskott. Licens separat</v>
      </c>
      <c r="G15" s="115"/>
      <c r="H15" s="94" t="str">
        <f>'Gemensamma Tjänster'!L32</f>
        <v>Dec,Mar,Jun,Sep</v>
      </c>
      <c r="I15" s="115"/>
      <c r="J15" s="116" t="str">
        <f>'Gemensamma Tjänster'!L33</f>
        <v xml:space="preserve"> -</v>
      </c>
    </row>
    <row r="16" spans="1:11" ht="15" hidden="1" customHeight="1" outlineLevel="1" x14ac:dyDescent="0.25">
      <c r="C16" s="107" t="str">
        <f>'Gemensamma Tjänster'!M2</f>
        <v>Elektronisk remiss</v>
      </c>
      <c r="D16" s="114">
        <f>'Gemensamma Tjänster'!M17</f>
        <v>65111.985976523378</v>
      </c>
      <c r="E16" s="115"/>
      <c r="F16" s="94" t="str">
        <f>'Gemensamma Tjänster'!M31</f>
        <v>Kvartal förskott</v>
      </c>
      <c r="G16" s="115"/>
      <c r="H16" s="94" t="str">
        <f>'Gemensamma Tjänster'!M32</f>
        <v>Dec,Mar,Jun,Sep</v>
      </c>
      <c r="I16" s="115"/>
      <c r="J16" s="116" t="str">
        <f>'Gemensamma Tjänster'!M33</f>
        <v xml:space="preserve"> -</v>
      </c>
    </row>
    <row r="17" spans="3:10" ht="15" hidden="1" customHeight="1" outlineLevel="1" x14ac:dyDescent="0.25">
      <c r="C17" s="107" t="str">
        <f>'Gemensamma Tjänster'!N2</f>
        <v>Födelseanmälan</v>
      </c>
      <c r="D17" s="114">
        <f>'Gemensamma Tjänster'!N17</f>
        <v>45430.653140700633</v>
      </c>
      <c r="E17" s="115"/>
      <c r="F17" s="94" t="str">
        <f>'Gemensamma Tjänster'!N31</f>
        <v>Kvartal förskott</v>
      </c>
      <c r="G17" s="115"/>
      <c r="H17" s="94" t="str">
        <f>'Gemensamma Tjänster'!N32</f>
        <v>Dec,Mar,Jun,Sep</v>
      </c>
      <c r="I17" s="115"/>
      <c r="J17" s="116" t="str">
        <f>'Gemensamma Tjänster'!N33</f>
        <v xml:space="preserve"> -</v>
      </c>
    </row>
    <row r="18" spans="3:10" ht="15" hidden="1" customHeight="1" outlineLevel="1" x14ac:dyDescent="0.25">
      <c r="C18" s="107" t="str">
        <f>'Gemensamma Tjänster'!O2</f>
        <v>Infektions-verktyget</v>
      </c>
      <c r="D18" s="114">
        <f>'Gemensamma Tjänster'!O17</f>
        <v>151066.87367626591</v>
      </c>
      <c r="E18" s="115"/>
      <c r="F18" s="94" t="str">
        <f>'Gemensamma Tjänster'!O31</f>
        <v>Kvartal förskott</v>
      </c>
      <c r="G18" s="115"/>
      <c r="H18" s="94" t="str">
        <f>'Gemensamma Tjänster'!O32</f>
        <v>Dec,Mar,Jun,Sep</v>
      </c>
      <c r="I18" s="115"/>
      <c r="J18" s="116" t="str">
        <f>'Gemensamma Tjänster'!O33</f>
        <v xml:space="preserve"> -</v>
      </c>
    </row>
    <row r="19" spans="3:10" ht="15" hidden="1" customHeight="1" outlineLevel="1" x14ac:dyDescent="0.25">
      <c r="C19" s="107" t="str">
        <f>'Gemensamma Tjänster'!P2</f>
        <v>1177 journal</v>
      </c>
      <c r="D19" s="114">
        <f>'Gemensamma Tjänster'!P17</f>
        <v>416910.06307079748</v>
      </c>
      <c r="E19" s="115"/>
      <c r="F19" s="94" t="str">
        <f>'Gemensamma Tjänster'!P31</f>
        <v>Kvartal förskott</v>
      </c>
      <c r="G19" s="115"/>
      <c r="H19" s="94" t="str">
        <f>'Gemensamma Tjänster'!P32</f>
        <v>Dec,Mar,Jun,Sep</v>
      </c>
      <c r="I19" s="115"/>
      <c r="J19" s="116" t="str">
        <f>'Gemensamma Tjänster'!P33</f>
        <v xml:space="preserve"> -</v>
      </c>
    </row>
    <row r="20" spans="3:10" ht="15" hidden="1" customHeight="1" outlineLevel="1" x14ac:dyDescent="0.25">
      <c r="C20" s="107" t="str">
        <f>'Gemensamma Tjänster'!Q2</f>
        <v>Intygstjänster Webcert</v>
      </c>
      <c r="D20" s="114">
        <f>'Gemensamma Tjänster'!Q17</f>
        <v>221692.68196514907</v>
      </c>
      <c r="E20" s="115"/>
      <c r="F20" s="94" t="str">
        <f>'Gemensamma Tjänster'!Q31</f>
        <v>Kvartal förskott</v>
      </c>
      <c r="G20" s="115"/>
      <c r="H20" s="94" t="str">
        <f>'Gemensamma Tjänster'!Q32</f>
        <v>Dec,Mar,Jun,Sep</v>
      </c>
      <c r="I20" s="115"/>
      <c r="J20" s="116" t="str">
        <f>'Gemensamma Tjänster'!Q33</f>
        <v xml:space="preserve"> -</v>
      </c>
    </row>
    <row r="21" spans="3:10" ht="15" hidden="1" customHeight="1" outlineLevel="1" x14ac:dyDescent="0.25">
      <c r="C21" s="107" t="str">
        <f>'Gemensamma Tjänster'!R2</f>
        <v>Nationell patientöversikt</v>
      </c>
      <c r="D21" s="114">
        <f>'Gemensamma Tjänster'!R17</f>
        <v>231317.97415185568</v>
      </c>
      <c r="E21" s="115"/>
      <c r="F21" s="94" t="str">
        <f>'Gemensamma Tjänster'!R31</f>
        <v>Kvartal förskott</v>
      </c>
      <c r="G21" s="115"/>
      <c r="H21" s="94" t="str">
        <f>'Gemensamma Tjänster'!R32</f>
        <v>Dec,Mar,Jun,Sep</v>
      </c>
      <c r="I21" s="115"/>
      <c r="J21" s="116" t="str">
        <f>'Gemensamma Tjänster'!R33</f>
        <v xml:space="preserve"> -</v>
      </c>
    </row>
    <row r="22" spans="3:10" ht="15" hidden="1" customHeight="1" outlineLevel="1" x14ac:dyDescent="0.25">
      <c r="C22" s="107" t="str">
        <f>'Gemensamma Tjänster'!S2</f>
        <v>Pascal</v>
      </c>
      <c r="D22" s="114">
        <f>'Gemensamma Tjänster'!S17</f>
        <v>50972.304707654293</v>
      </c>
      <c r="E22" s="115"/>
      <c r="F22" s="94" t="str">
        <f>'Gemensamma Tjänster'!S31</f>
        <v>Kvartal förskott</v>
      </c>
      <c r="G22" s="115"/>
      <c r="H22" s="94" t="str">
        <f>'Gemensamma Tjänster'!S32</f>
        <v>Dec,Mar,Jun,Sep</v>
      </c>
      <c r="I22" s="115"/>
      <c r="J22" s="116" t="str">
        <f>'Gemensamma Tjänster'!S33</f>
        <v xml:space="preserve"> -</v>
      </c>
    </row>
    <row r="23" spans="3:10" ht="15" hidden="1" customHeight="1" outlineLevel="1" x14ac:dyDescent="0.25">
      <c r="C23" s="107" t="str">
        <f>'Gemensamma Tjänster'!T2</f>
        <v>Rikshandboken i barnhälsovård</v>
      </c>
      <c r="D23" s="114">
        <f>'Gemensamma Tjänster'!T17</f>
        <v>150098.89960343557</v>
      </c>
      <c r="E23" s="115"/>
      <c r="F23" s="94" t="str">
        <f>'Gemensamma Tjänster'!T31</f>
        <v>Kvartal förskott</v>
      </c>
      <c r="G23" s="115"/>
      <c r="H23" s="94" t="str">
        <f>'Gemensamma Tjänster'!T32</f>
        <v>Dec,Mar,Jun,Sep</v>
      </c>
      <c r="I23" s="115"/>
      <c r="J23" s="116" t="str">
        <f>'Gemensamma Tjänster'!T33</f>
        <v xml:space="preserve"> -</v>
      </c>
    </row>
    <row r="24" spans="3:10" ht="15" hidden="1" customHeight="1" outlineLevel="1" x14ac:dyDescent="0.25">
      <c r="C24" s="107" t="str">
        <f>'Gemensamma Tjänster'!U2</f>
        <v>1177 högkostnadsskydd</v>
      </c>
      <c r="D24" s="114">
        <f>'Gemensamma Tjänster'!U17</f>
        <v>112270.47283722616</v>
      </c>
      <c r="E24" s="115"/>
      <c r="F24" s="94" t="str">
        <f>'Gemensamma Tjänster'!U31</f>
        <v>Kvartal förskott</v>
      </c>
      <c r="G24" s="115"/>
      <c r="H24" s="94" t="str">
        <f>'Gemensamma Tjänster'!U32</f>
        <v>Dec,Mar,Jun,Sep</v>
      </c>
      <c r="I24" s="115"/>
      <c r="J24" s="116" t="str">
        <f>'Gemensamma Tjänster'!U33</f>
        <v xml:space="preserve"> -</v>
      </c>
    </row>
    <row r="25" spans="3:10" ht="15" hidden="1" customHeight="1" outlineLevel="1" x14ac:dyDescent="0.25">
      <c r="C25" s="107" t="str">
        <f>'Gemensamma Tjänster'!V2</f>
        <v>NKK Nationellt kliniskt kunskapsstöd</v>
      </c>
      <c r="D25" s="114">
        <f>'Gemensamma Tjänster'!V17</f>
        <v>509638.34934517025</v>
      </c>
      <c r="E25" s="115"/>
      <c r="F25" s="94" t="str">
        <f>'Gemensamma Tjänster'!V31</f>
        <v>Kvartal förskott</v>
      </c>
      <c r="G25" s="115"/>
      <c r="H25" s="94" t="str">
        <f>'Gemensamma Tjänster'!V32</f>
        <v>Dec,Mar,Jun,Sep</v>
      </c>
      <c r="I25" s="115"/>
      <c r="J25" s="116">
        <f>'Gemensamma Tjänster'!V33</f>
        <v>0</v>
      </c>
    </row>
    <row r="26" spans="3:10" ht="15" hidden="1" customHeight="1" outlineLevel="1" x14ac:dyDescent="0.25">
      <c r="C26" s="107" t="str">
        <f>'Gemensamma Tjänster'!W2</f>
        <v>Svenska informationstjänster för läkemedel (Sil)</v>
      </c>
      <c r="D26" s="114">
        <f>'Gemensamma Tjänster'!W17</f>
        <v>730340.06785325927</v>
      </c>
      <c r="E26" s="115"/>
      <c r="F26" s="94" t="str">
        <f>'Gemensamma Tjänster'!W31</f>
        <v>Kvartal förskott</v>
      </c>
      <c r="G26" s="115"/>
      <c r="H26" s="94" t="str">
        <f>'Gemensamma Tjänster'!W32</f>
        <v>Dec,Mar,Jun,Sep</v>
      </c>
      <c r="I26" s="115"/>
      <c r="J26" s="116" t="str">
        <f>'Gemensamma Tjänster'!W33</f>
        <v xml:space="preserve"> -</v>
      </c>
    </row>
    <row r="27" spans="3:10" ht="15" hidden="1" customHeight="1" outlineLevel="1" x14ac:dyDescent="0.25">
      <c r="C27" s="107" t="str">
        <f>'Gemensamma Tjänster'!X2</f>
        <v>UMO (Youmo)</v>
      </c>
      <c r="D27" s="114">
        <f>'Gemensamma Tjänster'!X17</f>
        <v>300946.76914572361</v>
      </c>
      <c r="E27" s="115"/>
      <c r="F27" s="94" t="str">
        <f>'Gemensamma Tjänster'!X31</f>
        <v>Kvartal förskott</v>
      </c>
      <c r="G27" s="115"/>
      <c r="H27" s="94" t="str">
        <f>'Gemensamma Tjänster'!X32</f>
        <v>Dec,Mar,Jun,Sep</v>
      </c>
      <c r="I27" s="115"/>
      <c r="J27" s="116" t="str">
        <f>'Gemensamma Tjänster'!X33</f>
        <v xml:space="preserve"> -</v>
      </c>
    </row>
    <row r="28" spans="3:10" ht="15" hidden="1" customHeight="1" outlineLevel="1" x14ac:dyDescent="0.25">
      <c r="C28" s="107" t="str">
        <f>'Gemensamma Tjänster'!Y2</f>
        <v>Vårdhandboken</v>
      </c>
      <c r="D28" s="114">
        <f>'Gemensamma Tjänster'!Y17</f>
        <v>159199.06585563172</v>
      </c>
      <c r="E28" s="115"/>
      <c r="F28" s="94" t="str">
        <f>'Gemensamma Tjänster'!Y31</f>
        <v>Kvartal förskott</v>
      </c>
      <c r="G28" s="115"/>
      <c r="H28" s="94" t="str">
        <f>'Gemensamma Tjänster'!Y32</f>
        <v>Dec,Mar,Jun,Sep</v>
      </c>
      <c r="I28" s="115"/>
      <c r="J28" s="116" t="str">
        <f>'Gemensamma Tjänster'!Y33</f>
        <v xml:space="preserve"> -</v>
      </c>
    </row>
    <row r="29" spans="3:10" ht="15" hidden="1" customHeight="1" outlineLevel="1" x14ac:dyDescent="0.25">
      <c r="C29" s="107" t="str">
        <f>'Gemensamma Tjänster'!Z2</f>
        <v>1177 rådgivningsstöd webb</v>
      </c>
      <c r="D29" s="114">
        <f>'Gemensamma Tjänster'!Z17</f>
        <v>129012.7943944178</v>
      </c>
      <c r="E29" s="115"/>
      <c r="F29" s="94" t="str">
        <f>'Gemensamma Tjänster'!Z31</f>
        <v>Kvartal förskott</v>
      </c>
      <c r="G29" s="115"/>
      <c r="H29" s="94" t="str">
        <f>'Gemensamma Tjänster'!Z32</f>
        <v>Dec,Mar,Jun,Sep</v>
      </c>
      <c r="I29" s="115"/>
      <c r="J29" s="116" t="str">
        <f>'Gemensamma Tjänster'!Z33</f>
        <v xml:space="preserve"> -</v>
      </c>
    </row>
    <row r="30" spans="3:10" ht="15" hidden="1" customHeight="1" outlineLevel="1" x14ac:dyDescent="0.25">
      <c r="C30" s="107" t="str">
        <f>'Gemensamma Tjänster'!AA2</f>
        <v>1177  stöd och behandlings-plattform</v>
      </c>
      <c r="D30" s="114">
        <f>'Gemensamma Tjänster'!AA17</f>
        <v>563575.07465086749</v>
      </c>
      <c r="E30" s="115"/>
      <c r="F30" s="94" t="str">
        <f>'Gemensamma Tjänster'!AA31</f>
        <v>Kvartal förskott</v>
      </c>
      <c r="G30" s="115"/>
      <c r="H30" s="94" t="str">
        <f>'Gemensamma Tjänster'!AA32</f>
        <v>Dec,Mar,Jun,Sep</v>
      </c>
      <c r="I30" s="115"/>
      <c r="J30" s="116" t="str">
        <f>'Gemensamma Tjänster'!AA33</f>
        <v xml:space="preserve"> -</v>
      </c>
    </row>
    <row r="31" spans="3:10" ht="15" hidden="1" customHeight="1" outlineLevel="1" x14ac:dyDescent="0.25">
      <c r="C31" s="107" t="str">
        <f>'Gemensamma Tjänster'!AB2</f>
        <v>Utomläns- fakturering</v>
      </c>
      <c r="D31" s="114">
        <f>'Gemensamma Tjänster'!AB17</f>
        <v>56743.850116905152</v>
      </c>
      <c r="E31" s="115"/>
      <c r="F31" s="94" t="str">
        <f>'Gemensamma Tjänster'!AB31</f>
        <v>Kvartal förskott</v>
      </c>
      <c r="G31" s="115"/>
      <c r="H31" s="94" t="str">
        <f>'Gemensamma Tjänster'!AB32</f>
        <v>Dec,Mar,Jun,Sep</v>
      </c>
      <c r="I31" s="115"/>
      <c r="J31" s="116" t="str">
        <f>'Gemensamma Tjänster'!AB33</f>
        <v xml:space="preserve"> -</v>
      </c>
    </row>
    <row r="32" spans="3:10" ht="15" hidden="1" customHeight="1" outlineLevel="1" x14ac:dyDescent="0.25">
      <c r="C32" s="107" t="str">
        <f>'Gemensamma Tjänster'!AC2</f>
        <v>Gemensam infrastruktur</v>
      </c>
      <c r="D32" s="114">
        <f>'Gemensamma Tjänster'!AC17</f>
        <v>1255126.0014706333</v>
      </c>
      <c r="E32" s="115"/>
      <c r="F32" s="94" t="str">
        <f>'Gemensamma Tjänster'!AC31</f>
        <v>Kvartal förskott</v>
      </c>
      <c r="G32" s="115"/>
      <c r="H32" s="94" t="str">
        <f>'Gemensamma Tjänster'!AC32</f>
        <v>Dec,Mar,Jun,Sep</v>
      </c>
      <c r="I32" s="115"/>
      <c r="J32" s="116" t="str">
        <f>'Gemensamma Tjänster'!AC33</f>
        <v xml:space="preserve"> -</v>
      </c>
    </row>
    <row r="33" spans="3:10" ht="15" hidden="1" customHeight="1" outlineLevel="1" x14ac:dyDescent="0.25">
      <c r="C33" s="107" t="str">
        <f>'Gemensamma Tjänster'!AD2</f>
        <v>Gemensam arkitektur</v>
      </c>
      <c r="D33" s="114">
        <f>'Gemensamma Tjänster'!AD17</f>
        <v>363148.78306580079</v>
      </c>
      <c r="E33" s="115"/>
      <c r="F33" s="94" t="str">
        <f>'Gemensamma Tjänster'!AD31</f>
        <v>Kvartal förskott</v>
      </c>
      <c r="G33" s="115"/>
      <c r="H33" s="94" t="str">
        <f>'Gemensamma Tjänster'!AD32</f>
        <v>Dec,Mar,Jun,Sep</v>
      </c>
      <c r="I33" s="115"/>
      <c r="J33" s="116" t="str">
        <f>'Gemensamma Tjänster'!AD33</f>
        <v xml:space="preserve"> -</v>
      </c>
    </row>
    <row r="34" spans="3:10" ht="15" hidden="1" customHeight="1" outlineLevel="1" x14ac:dyDescent="0.25">
      <c r="C34" s="107" t="str">
        <f>'Gemensamma Tjänster'!AE2</f>
        <v>1177 listning</v>
      </c>
      <c r="D34" s="114">
        <f>'Gemensamma Tjänster'!AE17</f>
        <v>94642.45500339476</v>
      </c>
      <c r="E34" s="115"/>
      <c r="F34" s="94" t="str">
        <f>'Gemensamma Tjänster'!AE31</f>
        <v>Kvartal förskott</v>
      </c>
      <c r="G34" s="115"/>
      <c r="H34" s="94" t="str">
        <f>'Gemensamma Tjänster'!AE32</f>
        <v>Dec,Mar,Jun,Sep</v>
      </c>
      <c r="I34" s="115"/>
      <c r="J34" s="116" t="str">
        <f>'Gemensamma Tjänster'!AE33</f>
        <v xml:space="preserve"> -</v>
      </c>
    </row>
    <row r="35" spans="3:10" ht="15" hidden="1" customHeight="1" outlineLevel="1" x14ac:dyDescent="0.25">
      <c r="C35" s="107" t="str">
        <f>'Gemensamma Tjänster'!AF2</f>
        <v>IAM IDP Gemensam del</v>
      </c>
      <c r="D35" s="114">
        <f>'Gemensamma Tjänster'!AF17</f>
        <v>131688.03273820263</v>
      </c>
      <c r="E35" s="115"/>
      <c r="F35" s="94" t="str">
        <f>'Gemensamma Tjänster'!AF31</f>
        <v>Kvartal förskott</v>
      </c>
      <c r="G35" s="115"/>
      <c r="H35" s="94" t="str">
        <f>'Gemensamma Tjänster'!AF32</f>
        <v>Dec,Mar,Jun,Sep</v>
      </c>
      <c r="I35" s="115"/>
      <c r="J35" s="116">
        <f>'Gemensamma Tjänster'!AF33</f>
        <v>0</v>
      </c>
    </row>
    <row r="36" spans="3:10" ht="15" hidden="1" customHeight="1" outlineLevel="1" x14ac:dyDescent="0.25">
      <c r="C36" s="107" t="str">
        <f>'Gemensamma Tjänster'!AG2</f>
        <v>Överskjutande SMS &amp; Inloggnings-kostnader Prel</v>
      </c>
      <c r="D36" s="114">
        <f>'Gemensamma Tjänster'!AG17</f>
        <v>164049</v>
      </c>
      <c r="E36" s="115"/>
      <c r="F36" s="94" t="str">
        <f>'Gemensamma Tjänster'!AG31</f>
        <v>Överskjutande utöver 18,2 mkr</v>
      </c>
      <c r="G36" s="115"/>
      <c r="H36" s="94" t="str">
        <f>'Gemensamma Tjänster'!AG32</f>
        <v>Efter årsslut 2024</v>
      </c>
      <c r="I36" s="115"/>
      <c r="J36" s="116">
        <f>'Gemensamma Tjänster'!AG33</f>
        <v>0</v>
      </c>
    </row>
    <row r="37" spans="3:10" ht="15" hidden="1" customHeight="1" outlineLevel="1" x14ac:dyDescent="0.25">
      <c r="C37" s="107" t="str">
        <f>'Gemensamma Tjänster'!AH2</f>
        <v>1177 tidbokning
NY i förv.</v>
      </c>
      <c r="D37" s="114">
        <f>'Gemensamma Tjänster'!AH17</f>
        <v>236833.53579262758</v>
      </c>
      <c r="E37" s="115"/>
      <c r="F37" s="94" t="str">
        <f>'Gemensamma Tjänster'!AH31</f>
        <v>Kvartal förskott</v>
      </c>
      <c r="G37" s="115"/>
      <c r="H37" s="94" t="str">
        <f>'Gemensamma Tjänster'!AH32</f>
        <v>Dec,Mar,Jun,Sep</v>
      </c>
      <c r="I37" s="115"/>
      <c r="J37" s="116">
        <f>'Gemensamma Tjänster'!AH33</f>
        <v>0</v>
      </c>
    </row>
    <row r="38" spans="3:10" ht="15" hidden="1" customHeight="1" outlineLevel="1" x14ac:dyDescent="0.25">
      <c r="C38" s="107">
        <f>'Gemensamma Tjänster'!AI2</f>
        <v>0</v>
      </c>
      <c r="D38" s="114">
        <f>'Gemensamma Tjänster'!AI17</f>
        <v>0</v>
      </c>
      <c r="E38" s="115"/>
      <c r="F38" s="94">
        <f>'Gemensamma Tjänster'!AI31</f>
        <v>0</v>
      </c>
      <c r="G38" s="115"/>
      <c r="H38" s="94">
        <f>'Gemensamma Tjänster'!AI32</f>
        <v>0</v>
      </c>
      <c r="I38" s="115"/>
      <c r="J38" s="116">
        <f>'Gemensamma Tjänster'!AI33</f>
        <v>0</v>
      </c>
    </row>
    <row r="39" spans="3:10" ht="15" hidden="1" customHeight="1" outlineLevel="1" x14ac:dyDescent="0.25">
      <c r="C39" s="107">
        <f>'Gemensamma Tjänster'!AJ2</f>
        <v>0</v>
      </c>
      <c r="D39" s="114">
        <f>'Gemensamma Tjänster'!AJ17</f>
        <v>0</v>
      </c>
      <c r="E39" s="115"/>
      <c r="F39" s="94">
        <f>'Gemensamma Tjänster'!AJ31</f>
        <v>0</v>
      </c>
      <c r="G39" s="115"/>
      <c r="H39" s="94">
        <f>'Gemensamma Tjänster'!AJ32</f>
        <v>0</v>
      </c>
      <c r="I39" s="115"/>
      <c r="J39" s="116">
        <f>'Gemensamma Tjänster'!AJ33</f>
        <v>0</v>
      </c>
    </row>
    <row r="40" spans="3:10" ht="15" hidden="1" customHeight="1" outlineLevel="1" x14ac:dyDescent="0.25">
      <c r="C40" s="107">
        <f>'Gemensamma Tjänster'!AK2</f>
        <v>0</v>
      </c>
      <c r="D40" s="114">
        <f>'Gemensamma Tjänster'!AK17</f>
        <v>0</v>
      </c>
      <c r="E40" s="115"/>
      <c r="F40" s="94">
        <f>'Gemensamma Tjänster'!AK31</f>
        <v>0</v>
      </c>
      <c r="G40" s="115"/>
      <c r="H40" s="94">
        <f>'Gemensamma Tjänster'!AK32</f>
        <v>0</v>
      </c>
      <c r="I40" s="115"/>
      <c r="J40" s="116">
        <f>'Gemensamma Tjänster'!AK33</f>
        <v>0</v>
      </c>
    </row>
    <row r="41" spans="3:10" ht="15" hidden="1" customHeight="1" outlineLevel="1" x14ac:dyDescent="0.25">
      <c r="C41" s="107">
        <f>'Gemensamma Tjänster'!AL2</f>
        <v>0</v>
      </c>
      <c r="D41" s="114">
        <f>'Gemensamma Tjänster'!AL17</f>
        <v>0</v>
      </c>
      <c r="E41" s="115"/>
      <c r="F41" s="94">
        <f>'Gemensamma Tjänster'!AL31</f>
        <v>0</v>
      </c>
      <c r="G41" s="115"/>
      <c r="H41" s="94">
        <f>'Gemensamma Tjänster'!AL32</f>
        <v>0</v>
      </c>
      <c r="I41" s="115"/>
      <c r="J41" s="116">
        <f>'Gemensamma Tjänster'!AL33</f>
        <v>0</v>
      </c>
    </row>
    <row r="42" spans="3:10" ht="15" hidden="1" customHeight="1" outlineLevel="1" x14ac:dyDescent="0.25">
      <c r="C42" s="107">
        <f>'Gemensamma Tjänster'!AM2</f>
        <v>0</v>
      </c>
      <c r="D42" s="114">
        <f>'Gemensamma Tjänster'!AM17</f>
        <v>0</v>
      </c>
      <c r="E42" s="115"/>
      <c r="F42" s="94">
        <f>'Gemensamma Tjänster'!AM31</f>
        <v>0</v>
      </c>
      <c r="G42" s="115"/>
      <c r="H42" s="94">
        <f>'Gemensamma Tjänster'!AM32</f>
        <v>0</v>
      </c>
      <c r="I42" s="115"/>
      <c r="J42" s="116">
        <f>'Gemensamma Tjänster'!AM33</f>
        <v>0</v>
      </c>
    </row>
    <row r="43" spans="3:10" ht="15" hidden="1" customHeight="1" outlineLevel="1" x14ac:dyDescent="0.25">
      <c r="C43" s="107">
        <f>'Gemensamma Tjänster'!AN2</f>
        <v>0</v>
      </c>
      <c r="D43" s="114">
        <f>'Gemensamma Tjänster'!AN17</f>
        <v>0</v>
      </c>
      <c r="E43" s="115"/>
      <c r="F43" s="94">
        <f>'Gemensamma Tjänster'!AN31</f>
        <v>0</v>
      </c>
      <c r="G43" s="115"/>
      <c r="H43" s="94">
        <f>'Gemensamma Tjänster'!AN32</f>
        <v>0</v>
      </c>
      <c r="I43" s="115"/>
      <c r="J43" s="116">
        <f>'Gemensamma Tjänster'!AN33</f>
        <v>0</v>
      </c>
    </row>
    <row r="44" spans="3:10" ht="15" hidden="1" customHeight="1" outlineLevel="1" x14ac:dyDescent="0.25">
      <c r="C44" s="107">
        <f>'Gemensamma Tjänster'!AO2</f>
        <v>0</v>
      </c>
      <c r="D44" s="114">
        <f>'Gemensamma Tjänster'!AO17</f>
        <v>0</v>
      </c>
      <c r="E44" s="115"/>
      <c r="F44" s="94">
        <f>'Gemensamma Tjänster'!AO31</f>
        <v>0</v>
      </c>
      <c r="G44" s="115"/>
      <c r="H44" s="94">
        <f>'Gemensamma Tjänster'!AO32</f>
        <v>0</v>
      </c>
      <c r="I44" s="115"/>
      <c r="J44" s="116">
        <f>'Gemensamma Tjänster'!AO33</f>
        <v>0</v>
      </c>
    </row>
    <row r="45" spans="3:10" ht="15" hidden="1" customHeight="1" outlineLevel="1" x14ac:dyDescent="0.25">
      <c r="C45" s="107">
        <f>'Gemensamma Tjänster'!AP2</f>
        <v>0</v>
      </c>
      <c r="D45" s="114">
        <f>'Gemensamma Tjänster'!AP17</f>
        <v>0</v>
      </c>
      <c r="E45" s="115"/>
      <c r="F45" s="94">
        <f>'Gemensamma Tjänster'!AP31</f>
        <v>0</v>
      </c>
      <c r="G45" s="115"/>
      <c r="H45" s="94">
        <f>'Gemensamma Tjänster'!AP32</f>
        <v>0</v>
      </c>
      <c r="I45" s="115"/>
      <c r="J45" s="116">
        <f>'Gemensamma Tjänster'!AP33</f>
        <v>0</v>
      </c>
    </row>
    <row r="46" spans="3:10" ht="15" hidden="1" customHeight="1" outlineLevel="1" x14ac:dyDescent="0.25">
      <c r="C46" s="107">
        <f>'Gemensamma Tjänster'!AQ2</f>
        <v>0</v>
      </c>
      <c r="D46" s="114">
        <f>'Gemensamma Tjänster'!AQ17</f>
        <v>0</v>
      </c>
      <c r="E46" s="115"/>
      <c r="F46" s="94">
        <f>'Gemensamma Tjänster'!AQ31</f>
        <v>0</v>
      </c>
      <c r="G46" s="115"/>
      <c r="H46" s="94">
        <f>'Gemensamma Tjänster'!AQ32</f>
        <v>0</v>
      </c>
      <c r="I46" s="115"/>
      <c r="J46" s="116">
        <f>'Gemensamma Tjänster'!AQ33</f>
        <v>0</v>
      </c>
    </row>
    <row r="47" spans="3:10" ht="15" hidden="1" customHeight="1" outlineLevel="1" x14ac:dyDescent="0.25">
      <c r="C47" s="107">
        <f>'Gemensamma Tjänster'!AR2</f>
        <v>0</v>
      </c>
      <c r="D47" s="114">
        <f>'Gemensamma Tjänster'!AR17</f>
        <v>0</v>
      </c>
      <c r="E47" s="115"/>
      <c r="F47" s="94">
        <f>'Gemensamma Tjänster'!AR31</f>
        <v>0</v>
      </c>
      <c r="G47" s="115"/>
      <c r="H47" s="94">
        <f>'Gemensamma Tjänster'!AR32</f>
        <v>0</v>
      </c>
      <c r="I47" s="115"/>
      <c r="J47" s="116">
        <f>'Gemensamma Tjänster'!AR33</f>
        <v>0</v>
      </c>
    </row>
    <row r="48" spans="3:10" ht="15" hidden="1" customHeight="1" outlineLevel="1" x14ac:dyDescent="0.25">
      <c r="C48" s="107">
        <f>'Gemensamma Tjänster'!AS2</f>
        <v>0</v>
      </c>
      <c r="D48" s="114">
        <f>'Gemensamma Tjänster'!AS17</f>
        <v>0</v>
      </c>
      <c r="E48" s="115"/>
      <c r="F48" s="94">
        <f>'Gemensamma Tjänster'!AS31</f>
        <v>0</v>
      </c>
      <c r="G48" s="115"/>
      <c r="H48" s="94">
        <f>'Gemensamma Tjänster'!AS32</f>
        <v>0</v>
      </c>
      <c r="I48" s="115"/>
      <c r="J48" s="116">
        <f>'Gemensamma Tjänster'!AS33</f>
        <v>0</v>
      </c>
    </row>
    <row r="49" spans="3:10" ht="15" hidden="1" customHeight="1" outlineLevel="1" x14ac:dyDescent="0.25">
      <c r="C49" s="107">
        <f>'Gemensamma Tjänster'!AT2</f>
        <v>0</v>
      </c>
      <c r="D49" s="114">
        <f>'Gemensamma Tjänster'!AT17</f>
        <v>0</v>
      </c>
      <c r="E49" s="115"/>
      <c r="F49" s="94">
        <f>'Gemensamma Tjänster'!AT31</f>
        <v>0</v>
      </c>
      <c r="G49" s="115"/>
      <c r="H49" s="94">
        <f>'Gemensamma Tjänster'!AT32</f>
        <v>0</v>
      </c>
      <c r="I49" s="115"/>
      <c r="J49" s="116">
        <f>'Gemensamma Tjänster'!AT33</f>
        <v>0</v>
      </c>
    </row>
    <row r="50" spans="3:10" ht="15" hidden="1" customHeight="1" outlineLevel="1" x14ac:dyDescent="0.25">
      <c r="C50" s="107">
        <f>'Gemensamma Tjänster'!AU2</f>
        <v>0</v>
      </c>
      <c r="D50" s="114">
        <f>'Gemensamma Tjänster'!AU17</f>
        <v>0</v>
      </c>
      <c r="E50" s="115"/>
      <c r="F50" s="94">
        <f>'Gemensamma Tjänster'!AU31</f>
        <v>0</v>
      </c>
      <c r="G50" s="115"/>
      <c r="H50" s="94">
        <f>'Gemensamma Tjänster'!AU32</f>
        <v>0</v>
      </c>
      <c r="I50" s="115"/>
      <c r="J50" s="116">
        <f>'Gemensamma Tjänster'!AU33</f>
        <v>0</v>
      </c>
    </row>
    <row r="51" spans="3:10" ht="15" hidden="1" customHeight="1" outlineLevel="1" x14ac:dyDescent="0.25">
      <c r="C51" s="107">
        <f>'Gemensamma Tjänster'!AV2</f>
        <v>0</v>
      </c>
      <c r="D51" s="114">
        <f>'Gemensamma Tjänster'!AV17</f>
        <v>0</v>
      </c>
      <c r="E51" s="115"/>
      <c r="F51" s="94">
        <f>'Gemensamma Tjänster'!AV31</f>
        <v>0</v>
      </c>
      <c r="G51" s="115"/>
      <c r="H51" s="94">
        <f>'Gemensamma Tjänster'!AV32</f>
        <v>0</v>
      </c>
      <c r="I51" s="115"/>
      <c r="J51" s="116">
        <f>'Gemensamma Tjänster'!AV33</f>
        <v>0</v>
      </c>
    </row>
    <row r="52" spans="3:10" ht="15" hidden="1" customHeight="1" outlineLevel="1" x14ac:dyDescent="0.25">
      <c r="C52" s="107">
        <f>'Gemensamma Tjänster'!AW2</f>
        <v>0</v>
      </c>
      <c r="D52" s="114">
        <f>'Gemensamma Tjänster'!AW17</f>
        <v>0</v>
      </c>
      <c r="E52" s="115"/>
      <c r="F52" s="94">
        <f>'Gemensamma Tjänster'!AW31</f>
        <v>0</v>
      </c>
      <c r="G52" s="115"/>
      <c r="H52" s="94">
        <f>'Gemensamma Tjänster'!AW32</f>
        <v>0</v>
      </c>
      <c r="I52" s="115"/>
      <c r="J52" s="116">
        <f>'Gemensamma Tjänster'!AW33</f>
        <v>0</v>
      </c>
    </row>
    <row r="53" spans="3:10" ht="15" hidden="1" customHeight="1" outlineLevel="1" x14ac:dyDescent="0.25">
      <c r="C53" s="107">
        <f>'Gemensamma Tjänster'!AX2</f>
        <v>0</v>
      </c>
      <c r="D53" s="114">
        <f>'Gemensamma Tjänster'!AX17</f>
        <v>0</v>
      </c>
      <c r="E53" s="115"/>
      <c r="F53" s="94">
        <f>'Gemensamma Tjänster'!AX31</f>
        <v>0</v>
      </c>
      <c r="G53" s="115"/>
      <c r="H53" s="94">
        <f>'Gemensamma Tjänster'!AX32</f>
        <v>0</v>
      </c>
      <c r="I53" s="115"/>
      <c r="J53" s="116">
        <f>'Gemensamma Tjänster'!AX33</f>
        <v>0</v>
      </c>
    </row>
    <row r="54" spans="3:10" ht="15" hidden="1" customHeight="1" outlineLevel="1" x14ac:dyDescent="0.25">
      <c r="C54" s="107">
        <f>'Gemensamma Tjänster'!AY2</f>
        <v>0</v>
      </c>
      <c r="D54" s="114">
        <f>'Gemensamma Tjänster'!AY17</f>
        <v>0</v>
      </c>
      <c r="E54" s="115"/>
      <c r="F54" s="94">
        <f>'Gemensamma Tjänster'!AY31</f>
        <v>0</v>
      </c>
      <c r="G54" s="115"/>
      <c r="H54" s="94">
        <f>'Gemensamma Tjänster'!AY32</f>
        <v>0</v>
      </c>
      <c r="I54" s="115"/>
      <c r="J54" s="116">
        <f>'Gemensamma Tjänster'!AY33</f>
        <v>0</v>
      </c>
    </row>
    <row r="55" spans="3:10" ht="15" hidden="1" customHeight="1" outlineLevel="1" thickBot="1" x14ac:dyDescent="0.3">
      <c r="C55" s="117">
        <f>'Gemensamma Tjänster'!AZ2</f>
        <v>0</v>
      </c>
      <c r="D55" s="118">
        <f>'Gemensamma Tjänster'!AZ17</f>
        <v>0</v>
      </c>
      <c r="E55" s="119"/>
      <c r="F55" s="95">
        <f>'Gemensamma Tjänster'!AZ31</f>
        <v>0</v>
      </c>
      <c r="G55" s="119"/>
      <c r="H55" s="95">
        <f>'Gemensamma Tjänster'!AZ32</f>
        <v>0</v>
      </c>
      <c r="I55" s="119"/>
      <c r="J55" s="120">
        <f>'Gemensamma Tjänster'!AZ33</f>
        <v>0</v>
      </c>
    </row>
    <row r="56" spans="3:10" hidden="1" outlineLevel="1" x14ac:dyDescent="0.25">
      <c r="C56" s="115"/>
      <c r="D56" s="114"/>
      <c r="E56" s="115"/>
      <c r="F56" s="115"/>
      <c r="G56" s="115"/>
      <c r="H56" s="115"/>
      <c r="I56" s="115"/>
      <c r="J56" s="115"/>
    </row>
    <row r="57" spans="3:10" ht="15.75" collapsed="1" thickBot="1" x14ac:dyDescent="0.3">
      <c r="C57" s="115"/>
      <c r="D57" s="121"/>
      <c r="E57" s="115"/>
      <c r="F57" s="115"/>
      <c r="G57" s="115"/>
      <c r="H57" s="115"/>
      <c r="I57" s="115"/>
      <c r="J57" s="115"/>
    </row>
    <row r="58" spans="3:10" ht="21" x14ac:dyDescent="0.25">
      <c r="C58" s="108" t="s">
        <v>31</v>
      </c>
      <c r="D58" s="109">
        <f>SUM(D59:D107)</f>
        <v>2707268.5105380793</v>
      </c>
      <c r="E58" s="110"/>
      <c r="F58" s="110" t="s">
        <v>39</v>
      </c>
      <c r="G58" s="110"/>
      <c r="H58" s="110"/>
      <c r="I58" s="110"/>
      <c r="J58" s="122"/>
    </row>
    <row r="59" spans="3:10" hidden="1" outlineLevel="1" x14ac:dyDescent="0.25">
      <c r="C59" s="107" t="str">
        <f>'Valbara Tjänster'!F1</f>
        <v>Händelseanalys (Nitha)</v>
      </c>
      <c r="D59" s="114">
        <f>'Valbara Tjänster'!F13</f>
        <v>87402.826836000007</v>
      </c>
      <c r="E59" s="115"/>
      <c r="F59" s="115" t="str">
        <f>'Valbara Tjänster'!F27</f>
        <v>Kvartal förskott</v>
      </c>
      <c r="G59" s="115"/>
      <c r="H59" s="115" t="str">
        <f>'Valbara Tjänster'!F28</f>
        <v>Dec,Mar,Jun,Sep</v>
      </c>
      <c r="I59" s="115"/>
      <c r="J59" s="116" t="str">
        <f>'Valbara Tjänster'!F29</f>
        <v>N/A</v>
      </c>
    </row>
    <row r="60" spans="3:10" ht="30" hidden="1" outlineLevel="1" x14ac:dyDescent="0.25">
      <c r="C60" s="107" t="str">
        <f>'Valbara Tjänster'!J1</f>
        <v>IAM IdP
(egna anslutningar)</v>
      </c>
      <c r="D60" s="114">
        <f>'Valbara Tjänster'!J13</f>
        <v>0</v>
      </c>
      <c r="E60" s="115"/>
      <c r="F60" s="115" t="str">
        <f>'Valbara Tjänster'!J27</f>
        <v>Kvartal förskott</v>
      </c>
      <c r="G60" s="115"/>
      <c r="H60" s="115" t="str">
        <f>'Valbara Tjänster'!J28</f>
        <v>Dec,Mar,Jun,Sep</v>
      </c>
      <c r="I60" s="115"/>
      <c r="J60" s="116" t="str">
        <f>'Valbara Tjänster'!J29</f>
        <v>N/A</v>
      </c>
    </row>
    <row r="61" spans="3:10" hidden="1" outlineLevel="1" x14ac:dyDescent="0.25">
      <c r="C61" s="107" t="str">
        <f>'Valbara Tjänster'!N1</f>
        <v>Säkerhets-tjänster Logg, spärr &amp; samtycke</v>
      </c>
      <c r="D61" s="114">
        <f>'Valbara Tjänster'!N13</f>
        <v>24781.067999999999</v>
      </c>
      <c r="E61" s="115"/>
      <c r="F61" s="115" t="str">
        <f>'Valbara Tjänster'!N27</f>
        <v>Kvartal förskott</v>
      </c>
      <c r="G61" s="115"/>
      <c r="H61" s="115" t="str">
        <f>'Valbara Tjänster'!N28</f>
        <v>Dec,Mar,Jun,Sep</v>
      </c>
      <c r="I61" s="115"/>
      <c r="J61" s="116" t="str">
        <f>'Valbara Tjänster'!N29</f>
        <v>N/A</v>
      </c>
    </row>
    <row r="62" spans="3:10" hidden="1" outlineLevel="1" x14ac:dyDescent="0.25">
      <c r="C62" s="107" t="str">
        <f>'Valbara Tjänster'!R1</f>
        <v>IAM Autentisering (egna anslutningar)</v>
      </c>
      <c r="D62" s="114">
        <f>'Valbara Tjänster'!R13</f>
        <v>24781.067999999999</v>
      </c>
      <c r="E62" s="115"/>
      <c r="F62" s="115" t="str">
        <f>'Valbara Tjänster'!R27</f>
        <v>Kvartal förskott</v>
      </c>
      <c r="G62" s="115"/>
      <c r="H62" s="115" t="str">
        <f>'Valbara Tjänster'!R28</f>
        <v>Dec,Mar,Jun,Sep</v>
      </c>
      <c r="I62" s="115"/>
      <c r="J62" s="116" t="str">
        <f>'Valbara Tjänster'!R29</f>
        <v>N/A</v>
      </c>
    </row>
    <row r="63" spans="3:10" hidden="1" outlineLevel="1" x14ac:dyDescent="0.25">
      <c r="C63" s="107" t="str">
        <f>'Valbara Tjänster'!V1</f>
        <v>Personuppgifts- tjänst</v>
      </c>
      <c r="D63" s="114">
        <f>'Valbara Tjänster'!V13</f>
        <v>24781.067999999999</v>
      </c>
      <c r="E63" s="115"/>
      <c r="F63" s="115" t="str">
        <f>'Valbara Tjänster'!V27</f>
        <v>Kvartal förskott</v>
      </c>
      <c r="G63" s="115"/>
      <c r="H63" s="115" t="str">
        <f>'Valbara Tjänster'!V28</f>
        <v>Dec,Mar,Jun,Sep</v>
      </c>
      <c r="I63" s="115"/>
      <c r="J63" s="116" t="str">
        <f>'Valbara Tjänster'!V29</f>
        <v>N/A</v>
      </c>
    </row>
    <row r="64" spans="3:10" ht="45" hidden="1" outlineLevel="1" x14ac:dyDescent="0.25">
      <c r="C64" s="107" t="str">
        <f>'Valbara Tjänster'!Z1</f>
        <v xml:space="preserve">1177 formulär- hantering </v>
      </c>
      <c r="D64" s="114">
        <f>'Valbara Tjänster'!Z13</f>
        <v>186435.40888440001</v>
      </c>
      <c r="E64" s="115"/>
      <c r="F64" s="115" t="str">
        <f>'Valbara Tjänster'!Z27</f>
        <v>Kvartal förskott</v>
      </c>
      <c r="G64" s="115"/>
      <c r="H64" s="115" t="str">
        <f>'Valbara Tjänster'!Z28</f>
        <v>Dec,Mar,Jun,Sep</v>
      </c>
      <c r="I64" s="115"/>
      <c r="J64" s="116" t="str">
        <f>'Valbara Tjänster'!Z29</f>
        <v>N/A</v>
      </c>
    </row>
    <row r="65" spans="3:10" hidden="1" outlineLevel="1" x14ac:dyDescent="0.25">
      <c r="C65" s="107" t="str">
        <f>'Valbara Tjänster'!AD1</f>
        <v xml:space="preserve">Ombudstjänsten </v>
      </c>
      <c r="D65" s="114">
        <f>'Valbara Tjänster'!AD13</f>
        <v>0</v>
      </c>
      <c r="E65" s="115"/>
      <c r="F65" s="115" t="str">
        <f>'Valbara Tjänster'!AD27</f>
        <v>Kvartal förskott</v>
      </c>
      <c r="G65" s="115"/>
      <c r="H65" s="115" t="str">
        <f>'Valbara Tjänster'!AD28</f>
        <v>Dec,Mar,Jun,Sep</v>
      </c>
      <c r="I65" s="115"/>
      <c r="J65" s="116" t="str">
        <f>'Valbara Tjänster'!AD29</f>
        <v>N/A</v>
      </c>
    </row>
    <row r="66" spans="3:10" ht="120" hidden="1" outlineLevel="1" x14ac:dyDescent="0.25">
      <c r="C66" s="107" t="str">
        <f>'Valbara Tjänster'!AH1</f>
        <v>Hjälpmedels-tjänsten abonnemang</v>
      </c>
      <c r="D66" s="114">
        <f>'Valbara Tjänster'!AH13</f>
        <v>31200</v>
      </c>
      <c r="E66" s="115"/>
      <c r="F66" s="11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115"/>
      <c r="H66" s="115" t="str">
        <f>'Valbara Tjänster'!AH28</f>
        <v>Dec, Mar, Jun, Sep</v>
      </c>
      <c r="I66" s="115"/>
      <c r="J66" s="116" t="str">
        <f>'Valbara Tjänster'!AH29</f>
        <v>Prognos</v>
      </c>
    </row>
    <row r="67" spans="3:10" ht="45" hidden="1" outlineLevel="1" x14ac:dyDescent="0.25">
      <c r="C67" s="107" t="str">
        <f>'Valbara Tjänster'!AL1</f>
        <v>E-klient</v>
      </c>
      <c r="D67" s="114">
        <f>'Valbara Tjänster'!AL13</f>
        <v>642037.46880000015</v>
      </c>
      <c r="E67" s="115"/>
      <c r="F67" s="115" t="str">
        <f>'Valbara Tjänster'!AL27</f>
        <v>Halvårsvis i efterskott av förvaltning. Volymbaserade priser</v>
      </c>
      <c r="G67" s="115"/>
      <c r="H67" s="115" t="str">
        <f>'Valbara Tjänster'!AL28</f>
        <v>Jun, Dec</v>
      </c>
      <c r="I67" s="115"/>
      <c r="J67" s="116" t="str">
        <f>'Valbara Tjänster'!AL29</f>
        <v>Prognos 2023! Faktureras av förvaltningen</v>
      </c>
    </row>
    <row r="68" spans="3:10" ht="60" hidden="1" outlineLevel="1" x14ac:dyDescent="0.25">
      <c r="C68" s="107" t="str">
        <f>'Valbara Tjänster'!AP1</f>
        <v>Eira Licenser (innehåll)</v>
      </c>
      <c r="D68" s="114">
        <f>'Valbara Tjänster'!AP13</f>
        <v>817938.08865818416</v>
      </c>
      <c r="E68" s="115"/>
      <c r="F68" s="115" t="str">
        <f>'Valbara Tjänster'!AP27</f>
        <v>Licenskostnaden fördelas solidariskt mellan landsting och regioner baserat på antal invånare.</v>
      </c>
      <c r="G68" s="115"/>
      <c r="H68" s="115" t="str">
        <f>'Valbara Tjänster'!AP28</f>
        <v>Årsvis engång i Dec</v>
      </c>
      <c r="I68" s="115"/>
      <c r="J68" s="116" t="str">
        <f>'Valbara Tjänster'!AP29</f>
        <v>Prognos</v>
      </c>
    </row>
    <row r="69" spans="3:10" ht="30" hidden="1" outlineLevel="1" x14ac:dyDescent="0.25">
      <c r="C69" s="107" t="str">
        <f>'Valbara Tjänster'!AT1</f>
        <v>Informations- utlämning till kvalitetsregister</v>
      </c>
      <c r="D69" s="114">
        <f>'Valbara Tjänster'!AT13</f>
        <v>0</v>
      </c>
      <c r="E69" s="115"/>
      <c r="F69" s="115" t="str">
        <f>'Valbara Tjänster'!AT27</f>
        <v>Faktureras separat av tjänstens förvaltning</v>
      </c>
      <c r="G69" s="115"/>
      <c r="H69" s="115" t="str">
        <f>'Valbara Tjänster'!AT28</f>
        <v xml:space="preserve"> </v>
      </c>
      <c r="I69" s="115"/>
      <c r="J69" s="123" t="str">
        <f>'Valbara Tjänster'!AT29</f>
        <v>Ingen ab.fakturering</v>
      </c>
    </row>
    <row r="70" spans="3:10" hidden="1" outlineLevel="1" x14ac:dyDescent="0.25">
      <c r="C70" s="107" t="str">
        <f>'Valbara Tjänster'!AX1</f>
        <v>Säker Digital Kommunikation SDK Utgår 2024!</v>
      </c>
      <c r="D70" s="114">
        <f>'Valbara Tjänster'!AX13</f>
        <v>0</v>
      </c>
      <c r="E70" s="115"/>
      <c r="F70" s="115" t="str">
        <f>'Valbara Tjänster'!AX27</f>
        <v>Ingen abonnemangsfakt 2023</v>
      </c>
      <c r="G70" s="115"/>
      <c r="H70" s="115">
        <f>'Valbara Tjänster'!AX28</f>
        <v>0</v>
      </c>
      <c r="I70" s="115"/>
      <c r="J70" s="116" t="str">
        <f>'Valbara Tjänster'!AX29</f>
        <v>Ingen fakturering 2024</v>
      </c>
    </row>
    <row r="71" spans="3:10" hidden="1" outlineLevel="1" x14ac:dyDescent="0.25">
      <c r="C71" s="107" t="str">
        <f>'Valbara Tjänster'!BB1</f>
        <v>Bild (i 1177 på telefon)</v>
      </c>
      <c r="D71" s="114">
        <f>'Valbara Tjänster'!BB13</f>
        <v>123117.96286607999</v>
      </c>
      <c r="E71" s="115"/>
      <c r="F71" s="115" t="str">
        <f>'Valbara Tjänster'!BB27</f>
        <v>Kvartal förskott</v>
      </c>
      <c r="G71" s="115"/>
      <c r="H71" s="115" t="str">
        <f>'Valbara Tjänster'!BB28</f>
        <v>Dec,Mar,Jun,Sep</v>
      </c>
      <c r="I71" s="115"/>
      <c r="J71" s="116">
        <f>'Valbara Tjänster'!BB29</f>
        <v>0</v>
      </c>
    </row>
    <row r="72" spans="3:10" hidden="1" outlineLevel="1" x14ac:dyDescent="0.25">
      <c r="C72" s="107" t="str">
        <f>'Valbara Tjänster'!BF1</f>
        <v>Video (i 1177 på telefon)</v>
      </c>
      <c r="D72" s="114">
        <f>'Valbara Tjänster'!BF13</f>
        <v>194356.46250134401</v>
      </c>
      <c r="E72" s="115"/>
      <c r="F72" s="115" t="str">
        <f>'Valbara Tjänster'!BF27</f>
        <v>Kvartal förskott</v>
      </c>
      <c r="G72" s="115"/>
      <c r="H72" s="115" t="str">
        <f>'Valbara Tjänster'!BF28</f>
        <v>Dec,Mar,Jun,Sep</v>
      </c>
      <c r="I72" s="115"/>
      <c r="J72" s="116">
        <f>'Valbara Tjänster'!BF29</f>
        <v>0</v>
      </c>
    </row>
    <row r="73" spans="3:10" hidden="1" outlineLevel="1" x14ac:dyDescent="0.25">
      <c r="C73" s="107" t="str">
        <f>'Valbara Tjänster'!BJ1</f>
        <v>Utbudstjänsten</v>
      </c>
      <c r="D73" s="114">
        <f>'Valbara Tjänster'!BJ13</f>
        <v>0</v>
      </c>
      <c r="E73" s="115"/>
      <c r="F73" s="115" t="str">
        <f>'Valbara Tjänster'!BJ27</f>
        <v>Kvartal förskott</v>
      </c>
      <c r="G73" s="115"/>
      <c r="H73" s="115" t="str">
        <f>'Valbara Tjänster'!BJ28</f>
        <v>Dec,Mar,Jun,Sep</v>
      </c>
      <c r="I73" s="115"/>
      <c r="J73" s="116" t="str">
        <f>'Valbara Tjänster'!BJ29</f>
        <v>Pausad</v>
      </c>
    </row>
    <row r="74" spans="3:10" hidden="1" outlineLevel="1" x14ac:dyDescent="0.25">
      <c r="C74" s="107" t="str">
        <f>'Valbara Tjänster'!BN1</f>
        <v>Statistiktjänst Organisations-statistik</v>
      </c>
      <c r="D74" s="114">
        <f>'Valbara Tjänster'!BN13</f>
        <v>0</v>
      </c>
      <c r="E74" s="115"/>
      <c r="F74" s="115" t="str">
        <f>'Valbara Tjänster'!BN27</f>
        <v>Kvartal förskott</v>
      </c>
      <c r="G74" s="115"/>
      <c r="H74" s="115" t="str">
        <f>'Valbara Tjänster'!BN28</f>
        <v>Dec,Mar,Jun,Sep</v>
      </c>
      <c r="I74" s="115"/>
      <c r="J74" s="116">
        <f>'Valbara Tjänster'!BN29</f>
        <v>0</v>
      </c>
    </row>
    <row r="75" spans="3:10" s="90" customFormat="1" ht="45" hidden="1" outlineLevel="1" x14ac:dyDescent="0.25">
      <c r="C75" s="107" t="str">
        <f>'Valbara Tjänster'!BR1</f>
        <v xml:space="preserve">1177 inkorg </v>
      </c>
      <c r="D75" s="114">
        <f>'Valbara Tjänster'!BR13</f>
        <v>39661.440000000002</v>
      </c>
      <c r="E75" s="115"/>
      <c r="F75" s="94" t="str">
        <f>'Valbara Tjänster'!BR27</f>
        <v xml:space="preserve">Volymsbaserad. Faktureras av förvaltning kvartalsvis efterskott </v>
      </c>
      <c r="G75" s="115"/>
      <c r="H75" s="94">
        <f>'Valbara Tjänster'!BR28</f>
        <v>0</v>
      </c>
      <c r="I75" s="115"/>
      <c r="J75" s="220">
        <f>'Valbara Tjänster'!BR29</f>
        <v>0</v>
      </c>
    </row>
    <row r="76" spans="3:10" s="90" customFormat="1" hidden="1" outlineLevel="1" x14ac:dyDescent="0.25">
      <c r="C76" s="107" t="str">
        <f>'Valbara Tjänster'!BV1</f>
        <v>Svevac 
Utgår 2024</v>
      </c>
      <c r="D76" s="114">
        <f>'Valbara Tjänster'!BV13</f>
        <v>0</v>
      </c>
      <c r="E76" s="115"/>
      <c r="F76" s="94" t="str">
        <f>'Valbara Tjänster'!BV27</f>
        <v>Prel. Engång förskott 2023</v>
      </c>
      <c r="G76" s="115"/>
      <c r="H76" s="94" t="str">
        <f>'Valbara Tjänster'!BV28</f>
        <v>Dec,Mars</v>
      </c>
      <c r="I76" s="115"/>
      <c r="J76" s="220" t="str">
        <f>'Valbara Tjänster'!BV29</f>
        <v>Avslutas halvår 2023</v>
      </c>
    </row>
    <row r="77" spans="3:10" s="90" customFormat="1" ht="30" hidden="1" outlineLevel="1" x14ac:dyDescent="0.25">
      <c r="C77" s="107" t="str">
        <f>'Valbara Tjänster'!BZ1</f>
        <v>Digitalt möte</v>
      </c>
      <c r="D77" s="114">
        <f>'Valbara Tjänster'!BZ13</f>
        <v>0</v>
      </c>
      <c r="E77" s="115"/>
      <c r="F77" s="94" t="str">
        <f>'Valbara Tjänster'!BZ27</f>
        <v>Volymbaserad. Faktureras av förvaltning</v>
      </c>
      <c r="G77" s="115"/>
      <c r="H77" s="94">
        <f>'Valbara Tjänster'!BZ28</f>
        <v>0</v>
      </c>
      <c r="I77" s="115"/>
      <c r="J77" s="220" t="str">
        <f>'Valbara Tjänster'!BZ29</f>
        <v>Prognos</v>
      </c>
    </row>
    <row r="78" spans="3:10" s="90" customFormat="1" hidden="1" outlineLevel="1" x14ac:dyDescent="0.25">
      <c r="C78" s="107" t="str">
        <f>'Valbara Tjänster'!CD1</f>
        <v>Video och distans Infrastruktur</v>
      </c>
      <c r="D78" s="114">
        <f>'Valbara Tjänster'!CD13</f>
        <v>56507.478018295202</v>
      </c>
      <c r="E78" s="115"/>
      <c r="F78" s="94" t="str">
        <f>'Valbara Tjänster'!CD27</f>
        <v>Kvartal förskott</v>
      </c>
      <c r="G78" s="115"/>
      <c r="H78" s="94" t="str">
        <f>'Valbara Tjänster'!CD28</f>
        <v>Dec,Mar,Jun,Sep</v>
      </c>
      <c r="I78" s="115"/>
      <c r="J78" s="220">
        <f>'Valbara Tjänster'!CD29</f>
        <v>0</v>
      </c>
    </row>
    <row r="79" spans="3:10" s="90" customFormat="1" hidden="1" outlineLevel="1" x14ac:dyDescent="0.25">
      <c r="C79" s="107" t="str">
        <f>'Valbara Tjänster'!CH1</f>
        <v>Video &amp; distans Flerpartsmöte</v>
      </c>
      <c r="D79" s="114">
        <f>'Valbara Tjänster'!CH13</f>
        <v>105803.67846516</v>
      </c>
      <c r="E79" s="115"/>
      <c r="F79" s="94" t="str">
        <f>'Valbara Tjänster'!CH27</f>
        <v>Kvartal förskott</v>
      </c>
      <c r="G79" s="115"/>
      <c r="H79" s="94" t="str">
        <f>'Valbara Tjänster'!CH28</f>
        <v>Dec,Mar,Jun,Sep</v>
      </c>
      <c r="I79" s="115"/>
      <c r="J79" s="220">
        <f>'Valbara Tjänster'!CH29</f>
        <v>0</v>
      </c>
    </row>
    <row r="80" spans="3:10" s="90" customFormat="1" hidden="1" outlineLevel="1" x14ac:dyDescent="0.25">
      <c r="C80" s="107" t="str">
        <f>'Valbara Tjänster'!CL1</f>
        <v xml:space="preserve">1177 Egen provhantering </v>
      </c>
      <c r="D80" s="114">
        <f>'Valbara Tjänster'!CL13</f>
        <v>214769.25600000002</v>
      </c>
      <c r="E80" s="115"/>
      <c r="F80" s="94" t="str">
        <f>'Valbara Tjänster'!CL27</f>
        <v>Kvartal förskott</v>
      </c>
      <c r="G80" s="115"/>
      <c r="H80" s="94" t="str">
        <f>'Valbara Tjänster'!CL28</f>
        <v>Dec,Mar,Jun,Sep</v>
      </c>
      <c r="I80" s="115"/>
      <c r="J80" s="220">
        <f>'Valbara Tjänster'!CL29</f>
        <v>0</v>
      </c>
    </row>
    <row r="81" spans="3:10" s="90" customFormat="1" ht="30" hidden="1" outlineLevel="1" x14ac:dyDescent="0.25">
      <c r="C81" s="107" t="str">
        <f>'Valbara Tjänster'!CP1</f>
        <v>1177 Symtom- bedömning och hänvisning</v>
      </c>
      <c r="D81" s="114">
        <f>'Valbara Tjänster'!CP13</f>
        <v>0</v>
      </c>
      <c r="E81" s="115"/>
      <c r="F81" s="94" t="str">
        <f>'Valbara Tjänster'!CP27</f>
        <v>Kvartal förskott</v>
      </c>
      <c r="G81" s="115"/>
      <c r="H81" s="94" t="str">
        <f>'Valbara Tjänster'!CP28</f>
        <v>Dec,Mar,Jun,Sep</v>
      </c>
      <c r="I81" s="115"/>
      <c r="J81" s="220" t="str">
        <f>'Valbara Tjänster'!CP29</f>
        <v>Mars 2023 separat sedan kvartalsvis förskott</v>
      </c>
    </row>
    <row r="82" spans="3:10" s="90" customFormat="1" hidden="1" outlineLevel="1" x14ac:dyDescent="0.25">
      <c r="C82" s="107" t="str">
        <f>'Valbara Tjänster'!CT1</f>
        <v>Underskrifts-tjänst (NY 2023)</v>
      </c>
      <c r="D82" s="114">
        <f>'Valbara Tjänster'!CT13</f>
        <v>0</v>
      </c>
      <c r="E82" s="115"/>
      <c r="F82" s="94" t="str">
        <f>'Valbara Tjänster'!CT27</f>
        <v>Kvartal förskott</v>
      </c>
      <c r="G82" s="115"/>
      <c r="H82" s="94" t="str">
        <f>'Valbara Tjänster'!CT28</f>
        <v>Dec,Mar,Jun,Sep</v>
      </c>
      <c r="I82" s="115"/>
      <c r="J82" s="220">
        <f>'Valbara Tjänster'!CT29</f>
        <v>0</v>
      </c>
    </row>
    <row r="83" spans="3:10" s="90" customFormat="1" ht="30" hidden="1" outlineLevel="1" x14ac:dyDescent="0.25">
      <c r="C83" s="107" t="str">
        <f>'Valbara Tjänster'!CX1</f>
        <v>Terminologi-tjänst (ny i förvaltning 2024)</v>
      </c>
      <c r="D83" s="114">
        <f>'Valbara Tjänster'!CX13</f>
        <v>133695.23550861605</v>
      </c>
      <c r="E83" s="115"/>
      <c r="F83" s="94" t="str">
        <f>'Valbara Tjänster'!CX27</f>
        <v>Övergår från utveckling 2024</v>
      </c>
      <c r="G83" s="115"/>
      <c r="H83" s="94" t="str">
        <f>'Valbara Tjänster'!CX28</f>
        <v>Dec,Mar,Jun,Sep</v>
      </c>
      <c r="I83" s="115"/>
      <c r="J83" s="220" t="str">
        <f>'Valbara Tjänster'!CX29</f>
        <v>Faktureras 2023 mot utveckling</v>
      </c>
    </row>
    <row r="84" spans="3:10" s="90" customFormat="1" hidden="1" outlineLevel="1" x14ac:dyDescent="0.25">
      <c r="C84" s="107" t="str">
        <f>'Valbara Tjänster'!DB1</f>
        <v>Statistiktjänst export</v>
      </c>
      <c r="D84" s="114">
        <f>'Valbara Tjänster'!DB13</f>
        <v>0</v>
      </c>
      <c r="E84" s="115"/>
      <c r="F84" s="94" t="str">
        <f>'Valbara Tjänster'!DB27</f>
        <v>Kvartal förskott</v>
      </c>
      <c r="G84" s="115"/>
      <c r="H84" s="94" t="str">
        <f>'Valbara Tjänster'!DB28</f>
        <v>Dec,Mar,Jun,Sep</v>
      </c>
      <c r="I84" s="115"/>
      <c r="J84" s="220">
        <f>'Valbara Tjänster'!DB29</f>
        <v>0</v>
      </c>
    </row>
    <row r="85" spans="3:10" s="90" customFormat="1" hidden="1" outlineLevel="1" x14ac:dyDescent="0.25">
      <c r="C85" s="107" t="str">
        <f>'Valbara Tjänster'!DF1</f>
        <v>Beställning läkemedelsnära produkter</v>
      </c>
      <c r="D85" s="114">
        <f>'Valbara Tjänster'!DF13</f>
        <v>0</v>
      </c>
      <c r="E85" s="115"/>
      <c r="F85" s="94" t="str">
        <f>'Valbara Tjänster'!DF27</f>
        <v>Pris ej fastställt</v>
      </c>
      <c r="G85" s="115"/>
      <c r="H85" s="94">
        <f>'Valbara Tjänster'!DF28</f>
        <v>0</v>
      </c>
      <c r="I85" s="115"/>
      <c r="J85" s="220">
        <f>'Valbara Tjänster'!DF29</f>
        <v>0</v>
      </c>
    </row>
    <row r="86" spans="3:10" s="90" customFormat="1" ht="30" hidden="1" outlineLevel="1" x14ac:dyDescent="0.25">
      <c r="C86" s="107" t="str">
        <f>'Valbara Tjänster'!DJ1</f>
        <v>Net-Id</v>
      </c>
      <c r="D86" s="114">
        <f>'Valbara Tjänster'!DJ13</f>
        <v>0</v>
      </c>
      <c r="E86" s="115"/>
      <c r="F86" s="94" t="str">
        <f>'Valbara Tjänster'!DJ27</f>
        <v>Väntar på avsiktsförklaring</v>
      </c>
      <c r="G86" s="115"/>
      <c r="H86" s="94">
        <f>'Valbara Tjänster'!DJ28</f>
        <v>0</v>
      </c>
      <c r="I86" s="115"/>
      <c r="J86" s="220">
        <f>'Valbara Tjänster'!DJ29</f>
        <v>0</v>
      </c>
    </row>
    <row r="87" spans="3:10" s="90" customFormat="1" hidden="1" outlineLevel="1" x14ac:dyDescent="0.25">
      <c r="C87" s="107">
        <f>'Valbara Tjänster'!DN1</f>
        <v>0</v>
      </c>
      <c r="D87" s="114">
        <f>'Valbara Tjänster'!DN13</f>
        <v>0</v>
      </c>
      <c r="E87" s="115"/>
      <c r="F87" s="94">
        <f>'Valbara Tjänster'!DN27</f>
        <v>0</v>
      </c>
      <c r="G87" s="115"/>
      <c r="H87" s="94">
        <f>'Valbara Tjänster'!DN28</f>
        <v>0</v>
      </c>
      <c r="I87" s="115"/>
      <c r="J87" s="220">
        <f>'Valbara Tjänster'!DN29</f>
        <v>0</v>
      </c>
    </row>
    <row r="88" spans="3:10" s="90" customFormat="1" hidden="1" outlineLevel="1" x14ac:dyDescent="0.25">
      <c r="C88" s="107">
        <f>'Valbara Tjänster'!DR1</f>
        <v>0</v>
      </c>
      <c r="D88" s="114">
        <f>'Valbara Tjänster'!DR13</f>
        <v>0</v>
      </c>
      <c r="E88" s="115"/>
      <c r="F88" s="94">
        <f>'Valbara Tjänster'!DR27</f>
        <v>0</v>
      </c>
      <c r="G88" s="115"/>
      <c r="H88" s="94">
        <f>'Valbara Tjänster'!DR28</f>
        <v>0</v>
      </c>
      <c r="I88" s="115"/>
      <c r="J88" s="220">
        <f>'Valbara Tjänster'!DR29</f>
        <v>0</v>
      </c>
    </row>
    <row r="89" spans="3:10" s="90" customFormat="1" hidden="1" outlineLevel="1" x14ac:dyDescent="0.25">
      <c r="C89" s="107">
        <f>'Valbara Tjänster'!DV1</f>
        <v>0</v>
      </c>
      <c r="D89" s="114">
        <f>'Valbara Tjänster'!DV13</f>
        <v>0</v>
      </c>
      <c r="E89" s="115"/>
      <c r="F89" s="94">
        <f>'Valbara Tjänster'!DV27</f>
        <v>0</v>
      </c>
      <c r="G89" s="115"/>
      <c r="H89" s="94">
        <f>'Valbara Tjänster'!DV28</f>
        <v>0</v>
      </c>
      <c r="I89" s="115"/>
      <c r="J89" s="220">
        <f>'Valbara Tjänster'!DV29</f>
        <v>0</v>
      </c>
    </row>
    <row r="90" spans="3:10" s="90" customFormat="1" ht="16.5" hidden="1" customHeight="1" outlineLevel="1" x14ac:dyDescent="0.25">
      <c r="C90" s="107">
        <f>'Valbara Tjänster'!DZ1</f>
        <v>0</v>
      </c>
      <c r="D90" s="114">
        <f>'Valbara Tjänster'!DZ13</f>
        <v>0</v>
      </c>
      <c r="E90" s="115"/>
      <c r="F90" s="94">
        <f>'Valbara Tjänster'!DZ27</f>
        <v>0</v>
      </c>
      <c r="G90" s="115"/>
      <c r="H90" s="94">
        <f>'Valbara Tjänster'!DZ28</f>
        <v>0</v>
      </c>
      <c r="I90" s="115"/>
      <c r="J90" s="220">
        <f>'Valbara Tjänster'!DZ29</f>
        <v>0</v>
      </c>
    </row>
    <row r="91" spans="3:10" s="90" customFormat="1" ht="16.5" hidden="1" customHeight="1" outlineLevel="1" x14ac:dyDescent="0.25">
      <c r="C91" s="107">
        <f>'Valbara Tjänster'!ED1</f>
        <v>0</v>
      </c>
      <c r="D91" s="114">
        <f>'Valbara Tjänster'!ED13</f>
        <v>0</v>
      </c>
      <c r="E91" s="115"/>
      <c r="F91" s="94">
        <f>'Valbara Tjänster'!ED27</f>
        <v>0</v>
      </c>
      <c r="G91" s="115"/>
      <c r="H91" s="94">
        <f>'Valbara Tjänster'!ED28</f>
        <v>0</v>
      </c>
      <c r="I91" s="115"/>
      <c r="J91" s="220">
        <f>'Valbara Tjänster'!ED29</f>
        <v>0</v>
      </c>
    </row>
    <row r="92" spans="3:10" s="90" customFormat="1" ht="16.5" hidden="1" customHeight="1" outlineLevel="1" x14ac:dyDescent="0.25">
      <c r="C92" s="107">
        <f>'Valbara Tjänster'!EH1</f>
        <v>0</v>
      </c>
      <c r="D92" s="114">
        <f>'Valbara Tjänster'!EH13</f>
        <v>0</v>
      </c>
      <c r="E92" s="115"/>
      <c r="F92" s="94">
        <f>'Valbara Tjänster'!EH27</f>
        <v>0</v>
      </c>
      <c r="G92" s="115"/>
      <c r="H92" s="94">
        <f>'Valbara Tjänster'!EH28</f>
        <v>0</v>
      </c>
      <c r="I92" s="115"/>
      <c r="J92" s="220">
        <f>'Valbara Tjänster'!EH29</f>
        <v>0</v>
      </c>
    </row>
    <row r="93" spans="3:10" s="90" customFormat="1" ht="16.5" hidden="1" customHeight="1" outlineLevel="1" x14ac:dyDescent="0.25">
      <c r="C93" s="107">
        <f>'Valbara Tjänster'!EL1</f>
        <v>0</v>
      </c>
      <c r="D93" s="114">
        <f>'Valbara Tjänster'!EL13</f>
        <v>0</v>
      </c>
      <c r="E93" s="115"/>
      <c r="F93" s="94">
        <f>'Valbara Tjänster'!EL27</f>
        <v>0</v>
      </c>
      <c r="G93" s="115"/>
      <c r="H93" s="94">
        <f>'Valbara Tjänster'!EL28</f>
        <v>0</v>
      </c>
      <c r="I93" s="115"/>
      <c r="J93" s="220">
        <f>'Valbara Tjänster'!EL29</f>
        <v>0</v>
      </c>
    </row>
    <row r="94" spans="3:10" s="90" customFormat="1" ht="16.5" hidden="1" customHeight="1" outlineLevel="1" x14ac:dyDescent="0.25">
      <c r="C94" s="107">
        <f>'Valbara Tjänster'!EP1</f>
        <v>0</v>
      </c>
      <c r="D94" s="114">
        <f>'Valbara Tjänster'!EP13</f>
        <v>0</v>
      </c>
      <c r="E94" s="115"/>
      <c r="F94" s="94">
        <f>'Valbara Tjänster'!EP27</f>
        <v>0</v>
      </c>
      <c r="G94" s="115"/>
      <c r="H94" s="94">
        <f>'Valbara Tjänster'!EP28</f>
        <v>0</v>
      </c>
      <c r="I94" s="115"/>
      <c r="J94" s="220">
        <f>'Valbara Tjänster'!EP29</f>
        <v>0</v>
      </c>
    </row>
    <row r="95" spans="3:10" s="90" customFormat="1" ht="16.5" hidden="1" customHeight="1" outlineLevel="1" x14ac:dyDescent="0.25">
      <c r="C95" s="107">
        <f>'Valbara Tjänster'!ET1</f>
        <v>0</v>
      </c>
      <c r="D95" s="114">
        <f>'Valbara Tjänster'!ET13</f>
        <v>0</v>
      </c>
      <c r="E95" s="115"/>
      <c r="F95" s="94">
        <f>'Valbara Tjänster'!ET27</f>
        <v>0</v>
      </c>
      <c r="G95" s="115"/>
      <c r="H95" s="94">
        <f>'Valbara Tjänster'!ET28</f>
        <v>0</v>
      </c>
      <c r="I95" s="115"/>
      <c r="J95" s="220">
        <f>'Valbara Tjänster'!ET29</f>
        <v>0</v>
      </c>
    </row>
    <row r="96" spans="3:10" s="90" customFormat="1" ht="16.5" hidden="1" customHeight="1" outlineLevel="1" x14ac:dyDescent="0.25">
      <c r="C96" s="107">
        <f>'Valbara Tjänster'!EX1</f>
        <v>0</v>
      </c>
      <c r="D96" s="114">
        <f>'Valbara Tjänster'!EX13</f>
        <v>0</v>
      </c>
      <c r="E96" s="115"/>
      <c r="F96" s="94">
        <f>'Valbara Tjänster'!EX27</f>
        <v>0</v>
      </c>
      <c r="G96" s="115"/>
      <c r="H96" s="94">
        <f>'Valbara Tjänster'!EX28</f>
        <v>0</v>
      </c>
      <c r="I96" s="115"/>
      <c r="J96" s="220">
        <f>'Valbara Tjänster'!EX29</f>
        <v>0</v>
      </c>
    </row>
    <row r="97" spans="3:10" s="90" customFormat="1" ht="16.5" hidden="1" customHeight="1" outlineLevel="1" x14ac:dyDescent="0.25">
      <c r="C97" s="107">
        <f>'Valbara Tjänster'!FB1</f>
        <v>0</v>
      </c>
      <c r="D97" s="114">
        <f>'Valbara Tjänster'!FB13</f>
        <v>0</v>
      </c>
      <c r="E97" s="115"/>
      <c r="F97" s="94">
        <f>'Valbara Tjänster'!FB27</f>
        <v>0</v>
      </c>
      <c r="G97" s="115"/>
      <c r="H97" s="94">
        <f>'Valbara Tjänster'!FB28</f>
        <v>0</v>
      </c>
      <c r="I97" s="115"/>
      <c r="J97" s="220">
        <f>'Valbara Tjänster'!FB29</f>
        <v>0</v>
      </c>
    </row>
    <row r="98" spans="3:10" s="90" customFormat="1" ht="16.5" hidden="1" customHeight="1" outlineLevel="1" x14ac:dyDescent="0.25">
      <c r="C98" s="107">
        <f>'Valbara Tjänster'!FF1</f>
        <v>0</v>
      </c>
      <c r="D98" s="114">
        <f>'Valbara Tjänster'!FF13</f>
        <v>0</v>
      </c>
      <c r="E98" s="115"/>
      <c r="F98" s="94">
        <f>'Valbara Tjänster'!FF27</f>
        <v>0</v>
      </c>
      <c r="G98" s="115"/>
      <c r="H98" s="94">
        <f>'Valbara Tjänster'!FF28</f>
        <v>0</v>
      </c>
      <c r="I98" s="115"/>
      <c r="J98" s="220">
        <f>'Valbara Tjänster'!FF29</f>
        <v>0</v>
      </c>
    </row>
    <row r="99" spans="3:10" s="90" customFormat="1" ht="16.5" hidden="1" customHeight="1" outlineLevel="1" x14ac:dyDescent="0.25">
      <c r="C99" s="107">
        <f>'Valbara Tjänster'!FJ1</f>
        <v>0</v>
      </c>
      <c r="D99" s="114">
        <f>'Valbara Tjänster'!FJ13</f>
        <v>0</v>
      </c>
      <c r="E99" s="115"/>
      <c r="F99" s="94">
        <f>'Valbara Tjänster'!FJ27</f>
        <v>0</v>
      </c>
      <c r="G99" s="115"/>
      <c r="H99" s="94">
        <f>'Valbara Tjänster'!FJ28</f>
        <v>0</v>
      </c>
      <c r="I99" s="115"/>
      <c r="J99" s="220">
        <f>'Valbara Tjänster'!FJ29</f>
        <v>0</v>
      </c>
    </row>
    <row r="100" spans="3:10" s="90" customFormat="1" ht="16.5" hidden="1" customHeight="1" outlineLevel="1" x14ac:dyDescent="0.25">
      <c r="C100" s="107">
        <f>'Valbara Tjänster'!FN1</f>
        <v>0</v>
      </c>
      <c r="D100" s="114">
        <f>'Valbara Tjänster'!FN13</f>
        <v>0</v>
      </c>
      <c r="E100" s="115"/>
      <c r="F100" s="94">
        <f>'Valbara Tjänster'!FN27</f>
        <v>0</v>
      </c>
      <c r="G100" s="115"/>
      <c r="H100" s="94">
        <f>'Valbara Tjänster'!FN28</f>
        <v>0</v>
      </c>
      <c r="I100" s="115"/>
      <c r="J100" s="220">
        <f>'Valbara Tjänster'!FN29</f>
        <v>0</v>
      </c>
    </row>
    <row r="101" spans="3:10" s="90" customFormat="1" ht="16.5" hidden="1" customHeight="1" outlineLevel="1" x14ac:dyDescent="0.25">
      <c r="C101" s="107">
        <f>'Valbara Tjänster'!FR1</f>
        <v>0</v>
      </c>
      <c r="D101" s="114">
        <f>'Valbara Tjänster'!FR13</f>
        <v>0</v>
      </c>
      <c r="E101" s="115"/>
      <c r="F101" s="94">
        <f>'Valbara Tjänster'!FR27</f>
        <v>0</v>
      </c>
      <c r="G101" s="115"/>
      <c r="H101" s="94">
        <f>'Valbara Tjänster'!FR28</f>
        <v>0</v>
      </c>
      <c r="I101" s="115"/>
      <c r="J101" s="220">
        <f>'Valbara Tjänster'!FR29</f>
        <v>0</v>
      </c>
    </row>
    <row r="102" spans="3:10" s="90" customFormat="1" ht="16.5" hidden="1" customHeight="1" outlineLevel="1" x14ac:dyDescent="0.25">
      <c r="C102" s="107">
        <f>'Valbara Tjänster'!FV1</f>
        <v>0</v>
      </c>
      <c r="D102" s="114">
        <f>'Valbara Tjänster'!FV13</f>
        <v>0</v>
      </c>
      <c r="E102" s="115"/>
      <c r="F102" s="94">
        <f>'Valbara Tjänster'!FV27</f>
        <v>0</v>
      </c>
      <c r="G102" s="115"/>
      <c r="H102" s="94">
        <f>'Valbara Tjänster'!FV28</f>
        <v>0</v>
      </c>
      <c r="I102" s="115"/>
      <c r="J102" s="220">
        <f>'Valbara Tjänster'!FV29</f>
        <v>0</v>
      </c>
    </row>
    <row r="103" spans="3:10" s="90" customFormat="1" ht="16.5" hidden="1" customHeight="1" outlineLevel="1" x14ac:dyDescent="0.25">
      <c r="C103" s="107">
        <f>'Valbara Tjänster'!FZ1</f>
        <v>0</v>
      </c>
      <c r="D103" s="114">
        <f>'Valbara Tjänster'!FZ13</f>
        <v>0</v>
      </c>
      <c r="E103" s="115"/>
      <c r="F103" s="94">
        <f>'Valbara Tjänster'!FZ27</f>
        <v>0</v>
      </c>
      <c r="G103" s="115"/>
      <c r="H103" s="94">
        <f>'Valbara Tjänster'!FZ28</f>
        <v>0</v>
      </c>
      <c r="I103" s="115"/>
      <c r="J103" s="220">
        <f>'Valbara Tjänster'!FZ29</f>
        <v>0</v>
      </c>
    </row>
    <row r="104" spans="3:10" s="90" customFormat="1" ht="16.5" hidden="1" customHeight="1" outlineLevel="1" x14ac:dyDescent="0.25">
      <c r="C104" s="107">
        <f>'Valbara Tjänster'!GD1</f>
        <v>0</v>
      </c>
      <c r="D104" s="114">
        <f>'Valbara Tjänster'!GD13</f>
        <v>0</v>
      </c>
      <c r="E104" s="115"/>
      <c r="F104" s="94">
        <f>'Valbara Tjänster'!GD27</f>
        <v>0</v>
      </c>
      <c r="G104" s="115"/>
      <c r="H104" s="94">
        <f>'Valbara Tjänster'!GD28</f>
        <v>0</v>
      </c>
      <c r="I104" s="115"/>
      <c r="J104" s="220">
        <f>'Valbara Tjänster'!GD29</f>
        <v>0</v>
      </c>
    </row>
    <row r="105" spans="3:10" s="90" customFormat="1" ht="16.5" hidden="1" customHeight="1" outlineLevel="1" x14ac:dyDescent="0.25">
      <c r="C105" s="107">
        <f>'Valbara Tjänster'!GH1</f>
        <v>0</v>
      </c>
      <c r="D105" s="114">
        <f>'Valbara Tjänster'!GH13</f>
        <v>0</v>
      </c>
      <c r="E105" s="115"/>
      <c r="F105" s="94">
        <f>'Valbara Tjänster'!GH27</f>
        <v>0</v>
      </c>
      <c r="G105" s="115"/>
      <c r="H105" s="94">
        <f>'Valbara Tjänster'!GH28</f>
        <v>0</v>
      </c>
      <c r="I105" s="115"/>
      <c r="J105" s="220">
        <f>'Valbara Tjänster'!GH29</f>
        <v>0</v>
      </c>
    </row>
    <row r="106" spans="3:10" s="90" customFormat="1" ht="16.5" hidden="1" customHeight="1" outlineLevel="1" x14ac:dyDescent="0.25">
      <c r="C106" s="107">
        <f>'Valbara Tjänster'!GL1</f>
        <v>0</v>
      </c>
      <c r="D106" s="114">
        <f>'Valbara Tjänster'!GL13</f>
        <v>0</v>
      </c>
      <c r="E106" s="115"/>
      <c r="F106" s="94">
        <f>'Valbara Tjänster'!GL27</f>
        <v>0</v>
      </c>
      <c r="G106" s="115"/>
      <c r="H106" s="94">
        <f>'Valbara Tjänster'!GL28</f>
        <v>0</v>
      </c>
      <c r="I106" s="115"/>
      <c r="J106" s="220">
        <f>'Valbara Tjänster'!GL29</f>
        <v>0</v>
      </c>
    </row>
    <row r="107" spans="3:10" s="90" customFormat="1" ht="16.5" hidden="1" customHeight="1" outlineLevel="1" thickBot="1" x14ac:dyDescent="0.3">
      <c r="C107" s="117">
        <f>'Valbara Tjänster'!GP1</f>
        <v>0</v>
      </c>
      <c r="D107" s="118">
        <f>'Valbara Tjänster'!GP13</f>
        <v>0</v>
      </c>
      <c r="E107" s="119"/>
      <c r="F107" s="95">
        <f>'Valbara Tjänster'!GP27</f>
        <v>0</v>
      </c>
      <c r="G107" s="119"/>
      <c r="H107" s="95">
        <f>'Valbara Tjänster'!GP28</f>
        <v>0</v>
      </c>
      <c r="I107" s="119"/>
      <c r="J107" s="221">
        <f>'Valbara Tjänster'!GP29</f>
        <v>0</v>
      </c>
    </row>
    <row r="108" spans="3:10" hidden="1" outlineLevel="1" x14ac:dyDescent="0.25">
      <c r="C108" s="115"/>
      <c r="D108" s="114"/>
      <c r="E108" s="115"/>
      <c r="F108" s="115"/>
      <c r="G108" s="115"/>
      <c r="H108" s="115"/>
      <c r="I108" s="115"/>
      <c r="J108" s="115"/>
    </row>
    <row r="109" spans="3:10" ht="15.75" collapsed="1" thickBot="1" x14ac:dyDescent="0.3">
      <c r="C109" s="115"/>
      <c r="D109" s="115"/>
      <c r="E109" s="115"/>
      <c r="F109" s="115"/>
      <c r="G109" s="115"/>
      <c r="H109" s="115"/>
      <c r="I109" s="115"/>
      <c r="J109" s="115"/>
    </row>
    <row r="110" spans="3:10" ht="21" x14ac:dyDescent="0.25">
      <c r="C110" s="108" t="s">
        <v>58</v>
      </c>
      <c r="D110" s="109">
        <f>SUM(D111:D131)</f>
        <v>681692.04467899597</v>
      </c>
      <c r="E110" s="110"/>
      <c r="F110" s="93" t="s">
        <v>39</v>
      </c>
      <c r="G110" s="111"/>
      <c r="H110" s="124"/>
      <c r="I110" s="110"/>
      <c r="J110" s="122"/>
    </row>
    <row r="111" spans="3:10" ht="14.25" hidden="1" customHeight="1" outlineLevel="1" x14ac:dyDescent="0.25">
      <c r="C111" s="107" t="str">
        <f>'Gemensamma i utveckling'!C1</f>
        <v>Utvecklingsram 2023</v>
      </c>
      <c r="D111" s="114">
        <f>'Gemensamma i utveckling'!C16</f>
        <v>681692.04467899597</v>
      </c>
      <c r="E111" s="115"/>
      <c r="F111" s="94" t="str">
        <f>'Gemensamma i utveckling'!C30</f>
        <v xml:space="preserve">Faktureras i januari för helår 2022 </v>
      </c>
      <c r="G111" s="115"/>
      <c r="H111" s="115" t="str">
        <f>'Gemensamma i utveckling'!C31</f>
        <v>Engång</v>
      </c>
      <c r="I111" s="115"/>
      <c r="J111" s="116" t="str">
        <f>'Gemensamma i utveckling'!C32</f>
        <v>Januari</v>
      </c>
    </row>
    <row r="112" spans="3:10" ht="14.25" hidden="1" customHeight="1" outlineLevel="1" x14ac:dyDescent="0.25">
      <c r="C112" s="107" t="str">
        <f>'Gemensamma i utveckling'!D1</f>
        <v>Utveckling/förvaltning 1177 tidboking</v>
      </c>
      <c r="D112" s="114">
        <f>'Gemensamma i utveckling'!D16</f>
        <v>0</v>
      </c>
      <c r="E112" s="115"/>
      <c r="F112" s="94" t="str">
        <f>'Gemensamma i utveckling'!D30</f>
        <v xml:space="preserve"> -</v>
      </c>
      <c r="G112" s="115"/>
      <c r="H112" s="115" t="str">
        <f>'Gemensamma i utveckling'!D31</f>
        <v xml:space="preserve"> -</v>
      </c>
      <c r="I112" s="115"/>
      <c r="J112" s="116" t="str">
        <f>'Gemensamma i utveckling'!D32</f>
        <v xml:space="preserve"> -</v>
      </c>
    </row>
    <row r="113" spans="3:10" ht="14.25" hidden="1" customHeight="1" outlineLevel="1" x14ac:dyDescent="0.25">
      <c r="C113" s="107" t="str">
        <f>'Gemensamma i utveckling'!E1</f>
        <v>Fortsatt utveckling SITHS</v>
      </c>
      <c r="D113" s="114">
        <f>'Gemensamma i utveckling'!E16</f>
        <v>0</v>
      </c>
      <c r="E113" s="115"/>
      <c r="F113" s="106" t="str">
        <f>'Gemensamma i utveckling'!E30</f>
        <v>Ingen fakt 2023</v>
      </c>
      <c r="G113" s="115"/>
      <c r="H113" s="125" t="str">
        <f>'Gemensamma i utveckling'!E31</f>
        <v xml:space="preserve"> -</v>
      </c>
      <c r="I113" s="115"/>
      <c r="J113" s="123" t="str">
        <f>'Gemensamma i utveckling'!E32</f>
        <v xml:space="preserve"> -</v>
      </c>
    </row>
    <row r="114" spans="3:10" ht="14.25" hidden="1" customHeight="1" outlineLevel="1" x14ac:dyDescent="0.25">
      <c r="C114" s="107" t="str">
        <f>'Gemensamma i utveckling'!F1</f>
        <v>Pascal NLL-anpassning</v>
      </c>
      <c r="D114" s="114">
        <f>'Gemensamma i utveckling'!F16</f>
        <v>0</v>
      </c>
      <c r="E114" s="115"/>
      <c r="F114" s="94" t="str">
        <f>'Gemensamma i utveckling'!F30</f>
        <v>Ingen fakt 2023</v>
      </c>
      <c r="G114" s="115"/>
      <c r="H114" s="115" t="str">
        <f>'Gemensamma i utveckling'!F31</f>
        <v xml:space="preserve"> -</v>
      </c>
      <c r="I114" s="115"/>
      <c r="J114" s="116" t="str">
        <f>'Gemensamma i utveckling'!F32</f>
        <v xml:space="preserve"> -</v>
      </c>
    </row>
    <row r="115" spans="3:10" ht="14.25" hidden="1" customHeight="1" outlineLevel="1" x14ac:dyDescent="0.25">
      <c r="C115" s="107" t="str">
        <f>'Gemensamma i utveckling'!G1</f>
        <v>Utbyte av Säkerhetstj.</v>
      </c>
      <c r="D115" s="114">
        <f>'Gemensamma i utveckling'!G16</f>
        <v>0</v>
      </c>
      <c r="E115" s="115"/>
      <c r="F115" s="94" t="str">
        <f>'Gemensamma i utveckling'!G30</f>
        <v>Ingen fakt 2023</v>
      </c>
      <c r="G115" s="115"/>
      <c r="H115" s="115" t="str">
        <f>'Gemensamma i utveckling'!G31</f>
        <v xml:space="preserve"> -</v>
      </c>
      <c r="I115" s="115"/>
      <c r="J115" s="116" t="str">
        <f>'Gemensamma i utveckling'!G32</f>
        <v xml:space="preserve"> -</v>
      </c>
    </row>
    <row r="116" spans="3:10" ht="14.25" hidden="1" customHeight="1" outlineLevel="1" x14ac:dyDescent="0.25">
      <c r="C116" s="107" t="str">
        <f>'Gemensamma i utveckling'!H1</f>
        <v>Ny katalogtjänst HSA</v>
      </c>
      <c r="D116" s="114">
        <f>'Gemensamma i utveckling'!H16</f>
        <v>0</v>
      </c>
      <c r="E116" s="115"/>
      <c r="F116" s="94" t="str">
        <f>'Gemensamma i utveckling'!H30</f>
        <v>Ingen fakt 2023</v>
      </c>
      <c r="G116" s="115"/>
      <c r="H116" s="115" t="str">
        <f>'Gemensamma i utveckling'!H31</f>
        <v xml:space="preserve"> -</v>
      </c>
      <c r="I116" s="115"/>
      <c r="J116" s="116" t="str">
        <f>'Gemensamma i utveckling'!H32</f>
        <v xml:space="preserve"> -</v>
      </c>
    </row>
    <row r="117" spans="3:10" s="90" customFormat="1" ht="14.25" hidden="1" customHeight="1" outlineLevel="1" x14ac:dyDescent="0.25">
      <c r="C117" s="107" t="str">
        <f>'Gemensamma i utveckling'!I1</f>
        <v>Journalen &amp; NPÖ plattformsutv.</v>
      </c>
      <c r="D117" s="114">
        <f>'Gemensamma i utveckling'!I16</f>
        <v>0</v>
      </c>
      <c r="E117" s="115"/>
      <c r="F117" s="94" t="str">
        <f>'Gemensamma i utveckling'!I30</f>
        <v>Ingen fakt 2023</v>
      </c>
      <c r="G117" s="115"/>
      <c r="H117" s="90" t="str">
        <f>'Gemensamma i utveckling'!I31</f>
        <v xml:space="preserve"> -</v>
      </c>
      <c r="I117" s="115"/>
      <c r="J117" s="116" t="str">
        <f>'Gemensamma i utveckling'!I32</f>
        <v xml:space="preserve"> -</v>
      </c>
    </row>
    <row r="118" spans="3:10" s="90" customFormat="1" ht="14.25" hidden="1" customHeight="1" outlineLevel="1" x14ac:dyDescent="0.25">
      <c r="C118" s="107" t="str">
        <f>'Gemensamma i utveckling'!J1</f>
        <v xml:space="preserve">Hitta och jämför hjälpmedel på 1177 </v>
      </c>
      <c r="D118" s="114">
        <f>'Gemensamma i utveckling'!J16</f>
        <v>0</v>
      </c>
      <c r="E118" s="115"/>
      <c r="F118" s="94" t="str">
        <f>'Gemensamma i utveckling'!J30</f>
        <v>Ingen avs.förkl. Sannolikt finansiering utv.ram</v>
      </c>
      <c r="G118" s="115"/>
      <c r="H118" s="115" t="str">
        <f>'Gemensamma i utveckling'!J31</f>
        <v xml:space="preserve"> -</v>
      </c>
      <c r="I118" s="115"/>
      <c r="J118" s="116" t="str">
        <f>'Gemensamma i utveckling'!J32</f>
        <v xml:space="preserve"> -</v>
      </c>
    </row>
    <row r="119" spans="3:10" s="90" customFormat="1" ht="14.25" hidden="1" customHeight="1" outlineLevel="1" x14ac:dyDescent="0.25">
      <c r="C119" s="107" t="str">
        <f>'Gemensamma i utveckling'!K1</f>
        <v>Självbetjäning Hjälpmedel Via 1177</v>
      </c>
      <c r="D119" s="114">
        <f>'Gemensamma i utveckling'!K16</f>
        <v>0</v>
      </c>
      <c r="E119" s="115"/>
      <c r="F119" s="94" t="str">
        <f>'Gemensamma i utveckling'!K30</f>
        <v>Väntar på avsiktsförklaring</v>
      </c>
      <c r="G119" s="115"/>
      <c r="H119" s="115">
        <f>'Gemensamma i utveckling'!K31</f>
        <v>0</v>
      </c>
      <c r="I119" s="115"/>
      <c r="J119" s="116" t="str">
        <f>'Gemensamma i utveckling'!K32</f>
        <v xml:space="preserve"> -</v>
      </c>
    </row>
    <row r="120" spans="3:10" s="90" customFormat="1" ht="14.25" hidden="1" customHeight="1" outlineLevel="1" x14ac:dyDescent="0.25">
      <c r="C120" s="107">
        <f>'Gemensamma i utveckling'!L1</f>
        <v>0</v>
      </c>
      <c r="D120" s="114">
        <f>'Gemensamma i utveckling'!L16</f>
        <v>0</v>
      </c>
      <c r="E120" s="115"/>
      <c r="F120" s="94">
        <f>'Gemensamma i utveckling'!L30</f>
        <v>0</v>
      </c>
      <c r="G120" s="115"/>
      <c r="H120" s="115">
        <f>'Gemensamma i utveckling'!L31</f>
        <v>0</v>
      </c>
      <c r="I120" s="115"/>
      <c r="J120" s="116">
        <f>'Gemensamma i utveckling'!L32</f>
        <v>0</v>
      </c>
    </row>
    <row r="121" spans="3:10" s="90" customFormat="1" ht="14.25" hidden="1" customHeight="1" outlineLevel="1" x14ac:dyDescent="0.25">
      <c r="C121" s="107">
        <f>'Gemensamma i utveckling'!M1</f>
        <v>0</v>
      </c>
      <c r="D121" s="114">
        <f>'Gemensamma i utveckling'!M16</f>
        <v>0</v>
      </c>
      <c r="E121" s="115"/>
      <c r="F121" s="94">
        <f>'Gemensamma i utveckling'!M30</f>
        <v>0</v>
      </c>
      <c r="G121" s="115"/>
      <c r="H121" s="115">
        <f>'Gemensamma i utveckling'!M31</f>
        <v>0</v>
      </c>
      <c r="I121" s="115"/>
      <c r="J121" s="116">
        <f>'Gemensamma i utveckling'!M32</f>
        <v>0</v>
      </c>
    </row>
    <row r="122" spans="3:10" s="90" customFormat="1" ht="14.25" hidden="1" customHeight="1" outlineLevel="1" x14ac:dyDescent="0.25">
      <c r="C122" s="107">
        <f>'Gemensamma i utveckling'!N1</f>
        <v>0</v>
      </c>
      <c r="D122" s="114">
        <f>'Gemensamma i utveckling'!N16</f>
        <v>0</v>
      </c>
      <c r="E122" s="115"/>
      <c r="F122" s="94">
        <f>'Gemensamma i utveckling'!N30</f>
        <v>0</v>
      </c>
      <c r="G122" s="115"/>
      <c r="H122" s="115">
        <f>'Gemensamma i utveckling'!N31</f>
        <v>0</v>
      </c>
      <c r="I122" s="115"/>
      <c r="J122" s="116">
        <f>'Gemensamma i utveckling'!N32</f>
        <v>0</v>
      </c>
    </row>
    <row r="123" spans="3:10" s="90" customFormat="1" ht="14.25" hidden="1" customHeight="1" outlineLevel="1" x14ac:dyDescent="0.25">
      <c r="C123" s="107">
        <f>'Gemensamma i utveckling'!O1</f>
        <v>0</v>
      </c>
      <c r="D123" s="114">
        <f>'Gemensamma i utveckling'!O16</f>
        <v>0</v>
      </c>
      <c r="E123" s="115"/>
      <c r="F123" s="94">
        <f>'Gemensamma i utveckling'!O30</f>
        <v>0</v>
      </c>
      <c r="G123" s="115"/>
      <c r="H123" s="115">
        <f>'Gemensamma i utveckling'!O31</f>
        <v>0</v>
      </c>
      <c r="I123" s="115"/>
      <c r="J123" s="116">
        <f>'Gemensamma i utveckling'!O32</f>
        <v>0</v>
      </c>
    </row>
    <row r="124" spans="3:10" s="90" customFormat="1" ht="14.25" hidden="1" customHeight="1" outlineLevel="1" x14ac:dyDescent="0.25">
      <c r="C124" s="107">
        <f>'Gemensamma i utveckling'!P1</f>
        <v>0</v>
      </c>
      <c r="D124" s="114">
        <f>'Gemensamma i utveckling'!P16</f>
        <v>0</v>
      </c>
      <c r="E124" s="115"/>
      <c r="F124" s="94">
        <f>'Gemensamma i utveckling'!P30</f>
        <v>0</v>
      </c>
      <c r="G124" s="115"/>
      <c r="H124" s="115">
        <f>'Gemensamma i utveckling'!P31</f>
        <v>0</v>
      </c>
      <c r="I124" s="115"/>
      <c r="J124" s="116">
        <f>'Gemensamma i utveckling'!P32</f>
        <v>0</v>
      </c>
    </row>
    <row r="125" spans="3:10" s="90" customFormat="1" ht="14.25" hidden="1" customHeight="1" outlineLevel="1" x14ac:dyDescent="0.25">
      <c r="C125" s="107">
        <f>'Gemensamma i utveckling'!Q1</f>
        <v>0</v>
      </c>
      <c r="D125" s="114">
        <f>'Gemensamma i utveckling'!Q16</f>
        <v>0</v>
      </c>
      <c r="E125" s="115"/>
      <c r="F125" s="94">
        <f>'Gemensamma i utveckling'!Q30</f>
        <v>0</v>
      </c>
      <c r="G125" s="115"/>
      <c r="H125" s="115">
        <f>'Gemensamma i utveckling'!Q31</f>
        <v>0</v>
      </c>
      <c r="I125" s="115"/>
      <c r="J125" s="116">
        <f>'Gemensamma i utveckling'!Q32</f>
        <v>0</v>
      </c>
    </row>
    <row r="126" spans="3:10" s="90" customFormat="1" ht="14.25" hidden="1" customHeight="1" outlineLevel="1" x14ac:dyDescent="0.25">
      <c r="C126" s="107">
        <f>'Gemensamma i utveckling'!R1</f>
        <v>0</v>
      </c>
      <c r="D126" s="114">
        <f>'Gemensamma i utveckling'!R16</f>
        <v>0</v>
      </c>
      <c r="E126" s="115"/>
      <c r="F126" s="94">
        <f>'Gemensamma i utveckling'!R30</f>
        <v>0</v>
      </c>
      <c r="G126" s="115"/>
      <c r="H126" s="115">
        <f>'Gemensamma i utveckling'!R31</f>
        <v>0</v>
      </c>
      <c r="I126" s="115"/>
      <c r="J126" s="116">
        <f>'Gemensamma i utveckling'!R32</f>
        <v>0</v>
      </c>
    </row>
    <row r="127" spans="3:10" s="90" customFormat="1" ht="14.25" hidden="1" customHeight="1" outlineLevel="1" x14ac:dyDescent="0.25">
      <c r="C127" s="107">
        <f>'Gemensamma i utveckling'!S1</f>
        <v>0</v>
      </c>
      <c r="D127" s="114">
        <f>'Gemensamma i utveckling'!S16</f>
        <v>0</v>
      </c>
      <c r="E127" s="115"/>
      <c r="F127" s="94">
        <f>'Gemensamma i utveckling'!S30</f>
        <v>0</v>
      </c>
      <c r="G127" s="115"/>
      <c r="H127" s="115">
        <f>'Gemensamma i utveckling'!S31</f>
        <v>0</v>
      </c>
      <c r="I127" s="115"/>
      <c r="J127" s="116">
        <f>'Gemensamma i utveckling'!S32</f>
        <v>0</v>
      </c>
    </row>
    <row r="128" spans="3:10" s="90" customFormat="1" ht="14.25" hidden="1" customHeight="1" outlineLevel="1" x14ac:dyDescent="0.25">
      <c r="C128" s="107">
        <f>'Gemensamma i utveckling'!T1</f>
        <v>0</v>
      </c>
      <c r="D128" s="114">
        <f>'Gemensamma i utveckling'!T16</f>
        <v>0</v>
      </c>
      <c r="E128" s="115"/>
      <c r="F128" s="94">
        <f>'Gemensamma i utveckling'!T30</f>
        <v>0</v>
      </c>
      <c r="G128" s="115"/>
      <c r="H128" s="115">
        <f>'Gemensamma i utveckling'!T31</f>
        <v>0</v>
      </c>
      <c r="I128" s="115"/>
      <c r="J128" s="116">
        <f>'Gemensamma i utveckling'!T32</f>
        <v>0</v>
      </c>
    </row>
    <row r="129" spans="3:10" s="90" customFormat="1" ht="14.25" hidden="1" customHeight="1" outlineLevel="1" x14ac:dyDescent="0.25">
      <c r="C129" s="107">
        <f>'Gemensamma i utveckling'!U1</f>
        <v>0</v>
      </c>
      <c r="D129" s="114">
        <f>'Gemensamma i utveckling'!U16</f>
        <v>0</v>
      </c>
      <c r="E129" s="115"/>
      <c r="F129" s="94">
        <f>'Gemensamma i utveckling'!U30</f>
        <v>0</v>
      </c>
      <c r="G129" s="115"/>
      <c r="H129" s="115">
        <f>'Gemensamma i utveckling'!U31</f>
        <v>0</v>
      </c>
      <c r="I129" s="115"/>
      <c r="J129" s="116">
        <f>'Gemensamma i utveckling'!U32</f>
        <v>0</v>
      </c>
    </row>
    <row r="130" spans="3:10" s="90" customFormat="1" ht="14.25" hidden="1" customHeight="1" outlineLevel="1" x14ac:dyDescent="0.25">
      <c r="C130" s="107">
        <f>'Gemensamma i utveckling'!V1</f>
        <v>0</v>
      </c>
      <c r="D130" s="114">
        <f>'Gemensamma i utveckling'!V16</f>
        <v>0</v>
      </c>
      <c r="E130" s="115"/>
      <c r="F130" s="94">
        <f>'Gemensamma i utveckling'!V30</f>
        <v>0</v>
      </c>
      <c r="G130" s="115"/>
      <c r="H130" s="115">
        <f>'Gemensamma i utveckling'!V31</f>
        <v>0</v>
      </c>
      <c r="I130" s="115"/>
      <c r="J130" s="116">
        <f>'Gemensamma i utveckling'!V32</f>
        <v>0</v>
      </c>
    </row>
    <row r="131" spans="3:10" ht="14.25" hidden="1" customHeight="1" outlineLevel="1" thickBot="1" x14ac:dyDescent="0.3">
      <c r="C131" s="117">
        <f>'Gemensamma i utveckling'!W1</f>
        <v>0</v>
      </c>
      <c r="D131" s="118">
        <f>'Gemensamma i utveckling'!W16</f>
        <v>0</v>
      </c>
      <c r="E131" s="119"/>
      <c r="F131" s="95">
        <f>'Gemensamma i utveckling'!W30</f>
        <v>0</v>
      </c>
      <c r="G131" s="119"/>
      <c r="H131" s="119">
        <f>'Gemensamma i utveckling'!W31</f>
        <v>0</v>
      </c>
      <c r="I131" s="119"/>
      <c r="J131" s="120">
        <f>'Gemensamma i utveckling'!W32</f>
        <v>0</v>
      </c>
    </row>
    <row r="132" spans="3:10" hidden="1" outlineLevel="1" x14ac:dyDescent="0.25">
      <c r="C132" s="115"/>
      <c r="D132" s="114"/>
      <c r="E132" s="115"/>
      <c r="F132" s="115"/>
      <c r="G132" s="115"/>
      <c r="H132" s="115"/>
      <c r="I132" s="115"/>
      <c r="J132" s="115"/>
    </row>
    <row r="133" spans="3:10" ht="15.75" collapsed="1" thickBot="1" x14ac:dyDescent="0.3">
      <c r="C133" s="115"/>
      <c r="D133" s="115"/>
      <c r="E133" s="115"/>
      <c r="F133" s="115"/>
      <c r="G133" s="115"/>
      <c r="H133" s="115"/>
      <c r="I133" s="115"/>
      <c r="J133" s="115"/>
    </row>
    <row r="134" spans="3:10" ht="21" x14ac:dyDescent="0.25">
      <c r="C134" s="108" t="s">
        <v>59</v>
      </c>
      <c r="D134" s="109">
        <f>SUM(D135:D163)</f>
        <v>464595.14897047204</v>
      </c>
      <c r="E134" s="110"/>
      <c r="F134" s="110" t="s">
        <v>39</v>
      </c>
      <c r="G134" s="110"/>
      <c r="H134" s="110"/>
      <c r="I134" s="110"/>
      <c r="J134" s="122"/>
    </row>
    <row r="135" spans="3:10" hidden="1" outlineLevel="1" x14ac:dyDescent="0.25">
      <c r="C135" s="54" t="str">
        <f>'Valbara i utveckling'!F1</f>
        <v>Terminologitjänst NY!</v>
      </c>
      <c r="D135" s="55">
        <f>'Valbara i utveckling'!F16</f>
        <v>0</v>
      </c>
      <c r="F135" s="115" t="str">
        <f>'Valbara i utveckling'!F30</f>
        <v>Kvartal förskott</v>
      </c>
      <c r="G135" s="115"/>
      <c r="H135" s="115" t="str">
        <f>'Valbara i utveckling'!F31</f>
        <v>Dec,Mar,Jun,Sep</v>
      </c>
      <c r="I135" s="115"/>
      <c r="J135" s="116">
        <f>'Valbara i utveckling'!F32</f>
        <v>0</v>
      </c>
    </row>
    <row r="136" spans="3:10" hidden="1" outlineLevel="1" x14ac:dyDescent="0.25">
      <c r="C136" s="54" t="str">
        <f>'Valbara i utveckling'!J1</f>
        <v xml:space="preserve"> Verksamhetsstöd 1177 på telefon</v>
      </c>
      <c r="D136" s="55">
        <f>'Valbara i utveckling'!J16</f>
        <v>464595.14897047204</v>
      </c>
      <c r="F136" t="str">
        <f>'Valbara i utveckling'!J30</f>
        <v>Kvartal förskott</v>
      </c>
      <c r="H136" t="str">
        <f>'Valbara i utveckling'!J31</f>
        <v>Dec,Mar,Jun,Sep</v>
      </c>
      <c r="J136" s="59">
        <f>'Valbara i utveckling'!J32</f>
        <v>0</v>
      </c>
    </row>
    <row r="137" spans="3:10" hidden="1" outlineLevel="1" x14ac:dyDescent="0.25">
      <c r="C137" s="54" t="str">
        <f>'Valbara i utveckling'!N1</f>
        <v>ViSam</v>
      </c>
      <c r="D137" s="55">
        <f>'Valbara i utveckling'!N16</f>
        <v>0</v>
      </c>
      <c r="F137" t="str">
        <f>'Valbara i utveckling'!N30</f>
        <v>Väntar avsiktsförklaring</v>
      </c>
      <c r="H137">
        <f>'Valbara i utveckling'!N31</f>
        <v>0</v>
      </c>
      <c r="J137" s="59">
        <f>'Valbara i utveckling'!N32</f>
        <v>0</v>
      </c>
    </row>
    <row r="138" spans="3:10" hidden="1" outlineLevel="1" x14ac:dyDescent="0.25">
      <c r="C138" s="54" t="str">
        <f>'Valbara i utveckling'!R1</f>
        <v>1177 symtombedömning och hänvisning "Listning"</v>
      </c>
      <c r="D138" s="55">
        <f>'Valbara i utveckling'!R16</f>
        <v>0</v>
      </c>
      <c r="F138" t="str">
        <f>'Valbara i utveckling'!R30</f>
        <v>Faktureras ej 2023</v>
      </c>
      <c r="H138">
        <f>'Valbara i utveckling'!R31</f>
        <v>0</v>
      </c>
      <c r="J138" s="59" t="str">
        <f>'Valbara i utveckling'!R32</f>
        <v>Väntar Avsiktsförkl</v>
      </c>
    </row>
    <row r="139" spans="3:10" hidden="1" outlineLevel="1" x14ac:dyDescent="0.25">
      <c r="C139" s="54">
        <f>'Valbara i utveckling'!V1</f>
        <v>0</v>
      </c>
      <c r="D139" s="55">
        <f>'Valbara i utveckling'!V16</f>
        <v>0</v>
      </c>
      <c r="F139" s="94">
        <f>'Valbara i utveckling'!V30</f>
        <v>0</v>
      </c>
      <c r="G139" s="90"/>
      <c r="H139" s="94">
        <f>'Valbara i utveckling'!V31</f>
        <v>0</v>
      </c>
      <c r="I139" s="90"/>
      <c r="J139" s="105">
        <f>'Valbara i utveckling'!V32</f>
        <v>0</v>
      </c>
    </row>
    <row r="140" spans="3:10" hidden="1" outlineLevel="1" x14ac:dyDescent="0.25">
      <c r="C140" s="54">
        <f>'Valbara i utveckling'!Z1</f>
        <v>0</v>
      </c>
      <c r="D140" s="55">
        <f>'Valbara i utveckling'!Z16</f>
        <v>0</v>
      </c>
      <c r="F140">
        <f>'Valbara i utveckling'!Z30</f>
        <v>0</v>
      </c>
      <c r="H140">
        <f>'Valbara i utveckling'!Z31</f>
        <v>0</v>
      </c>
      <c r="J140" s="59">
        <f>'Valbara i utveckling'!Z32</f>
        <v>0</v>
      </c>
    </row>
    <row r="141" spans="3:10" hidden="1" outlineLevel="1" x14ac:dyDescent="0.25">
      <c r="C141" s="54">
        <f>'Valbara i utveckling'!AD1</f>
        <v>0</v>
      </c>
      <c r="D141" s="55">
        <f>'Valbara i utveckling'!AD16</f>
        <v>0</v>
      </c>
      <c r="F141">
        <f>'Valbara i utveckling'!AD30</f>
        <v>0</v>
      </c>
      <c r="H141">
        <f>'Valbara i utveckling'!AD31</f>
        <v>0</v>
      </c>
      <c r="J141" s="59">
        <f>'Valbara i utveckling'!AD32</f>
        <v>0</v>
      </c>
    </row>
    <row r="142" spans="3:10" hidden="1" outlineLevel="1" x14ac:dyDescent="0.25">
      <c r="C142" s="54">
        <f>'Valbara i utveckling'!AH1</f>
        <v>0</v>
      </c>
      <c r="D142" s="55">
        <f>'Valbara i utveckling'!AH16</f>
        <v>0</v>
      </c>
      <c r="F142">
        <f>'Valbara i utveckling'!AH30</f>
        <v>0</v>
      </c>
      <c r="H142">
        <f>'Valbara i utveckling'!AH31</f>
        <v>0</v>
      </c>
      <c r="J142" s="59">
        <f>'Valbara i utveckling'!AH32</f>
        <v>0</v>
      </c>
    </row>
    <row r="143" spans="3:10" hidden="1" outlineLevel="1" x14ac:dyDescent="0.25">
      <c r="C143" s="54">
        <f>'Valbara i utveckling'!AL1</f>
        <v>0</v>
      </c>
      <c r="D143" s="55">
        <f>'Valbara i utveckling'!AL16</f>
        <v>0</v>
      </c>
      <c r="F143">
        <f>'Valbara i utveckling'!AL30</f>
        <v>0</v>
      </c>
      <c r="H143">
        <f>'Valbara i utveckling'!AL31</f>
        <v>0</v>
      </c>
      <c r="J143" s="59">
        <f>'Valbara i utveckling'!AL32</f>
        <v>0</v>
      </c>
    </row>
    <row r="144" spans="3:10" hidden="1" outlineLevel="1" x14ac:dyDescent="0.25">
      <c r="C144" s="54">
        <f>'Valbara i utveckling'!AP1</f>
        <v>0</v>
      </c>
      <c r="D144" s="55">
        <f>'Valbara i utveckling'!AP16</f>
        <v>0</v>
      </c>
      <c r="F144">
        <f>'Valbara i utveckling'!AP30</f>
        <v>0</v>
      </c>
      <c r="H144">
        <f>'Valbara i utveckling'!AP31</f>
        <v>0</v>
      </c>
      <c r="J144" s="59">
        <f>'Valbara i utveckling'!AP32</f>
        <v>0</v>
      </c>
    </row>
    <row r="145" spans="3:10" hidden="1" outlineLevel="1" x14ac:dyDescent="0.25">
      <c r="C145" s="54">
        <f>'Valbara i utveckling'!AT1</f>
        <v>0</v>
      </c>
      <c r="D145" s="55">
        <f>'Valbara i utveckling'!AT16</f>
        <v>0</v>
      </c>
      <c r="F145">
        <f>'Valbara i utveckling'!AT30</f>
        <v>0</v>
      </c>
      <c r="H145">
        <f>'Valbara i utveckling'!AT31</f>
        <v>0</v>
      </c>
      <c r="J145" s="59">
        <f>'Valbara i utveckling'!AT32</f>
        <v>0</v>
      </c>
    </row>
    <row r="146" spans="3:10" hidden="1" outlineLevel="1" x14ac:dyDescent="0.25">
      <c r="C146" s="54">
        <f>'Valbara i utveckling'!AX1</f>
        <v>0</v>
      </c>
      <c r="D146" s="55">
        <f>'Valbara i utveckling'!AX16</f>
        <v>0</v>
      </c>
      <c r="F146">
        <f>'Valbara i utveckling'!AX30</f>
        <v>0</v>
      </c>
      <c r="H146">
        <f>'Valbara i utveckling'!AX31</f>
        <v>0</v>
      </c>
      <c r="J146" s="59">
        <f>'Valbara i utveckling'!AX32</f>
        <v>0</v>
      </c>
    </row>
    <row r="147" spans="3:10" hidden="1" outlineLevel="1" x14ac:dyDescent="0.25">
      <c r="C147" s="54">
        <f>'Valbara i utveckling'!BB1</f>
        <v>0</v>
      </c>
      <c r="D147" s="55">
        <f>'Valbara i utveckling'!BB16</f>
        <v>0</v>
      </c>
      <c r="F147">
        <f>'Valbara i utveckling'!BB30</f>
        <v>0</v>
      </c>
      <c r="H147">
        <f>'Valbara i utveckling'!BB31</f>
        <v>0</v>
      </c>
      <c r="J147" s="59">
        <f>'Valbara i utveckling'!BB32</f>
        <v>0</v>
      </c>
    </row>
    <row r="148" spans="3:10" hidden="1" outlineLevel="1" x14ac:dyDescent="0.25">
      <c r="C148" s="54">
        <f>'Valbara i utveckling'!BF1</f>
        <v>0</v>
      </c>
      <c r="D148" s="55">
        <f>'Valbara i utveckling'!BF16</f>
        <v>0</v>
      </c>
      <c r="F148">
        <f>'Valbara i utveckling'!BF30</f>
        <v>0</v>
      </c>
      <c r="H148">
        <f>'Valbara i utveckling'!BF31</f>
        <v>0</v>
      </c>
      <c r="J148" s="59">
        <f>'Valbara i utveckling'!BF32</f>
        <v>0</v>
      </c>
    </row>
    <row r="149" spans="3:10" ht="15" hidden="1" customHeight="1" outlineLevel="1" x14ac:dyDescent="0.25">
      <c r="C149" s="107">
        <f>'Valbara i utveckling'!BJ1</f>
        <v>0</v>
      </c>
      <c r="D149" s="114">
        <f>'Valbara i utveckling'!BJ16</f>
        <v>0</v>
      </c>
      <c r="E149" s="115"/>
      <c r="F149" s="115">
        <f>'Valbara i utveckling'!BJ30</f>
        <v>0</v>
      </c>
      <c r="G149" s="115"/>
      <c r="H149" s="115">
        <f>'Valbara i utveckling'!BJ31</f>
        <v>0</v>
      </c>
      <c r="I149" s="115"/>
      <c r="J149" s="126">
        <f>'Valbara i utveckling'!BJ32</f>
        <v>0</v>
      </c>
    </row>
    <row r="150" spans="3:10" ht="15" hidden="1" customHeight="1" outlineLevel="1" x14ac:dyDescent="0.25">
      <c r="C150" s="107">
        <f>'Valbara i utveckling'!BN1</f>
        <v>0</v>
      </c>
      <c r="D150" s="114">
        <f>'Valbara i utveckling'!BN16</f>
        <v>0</v>
      </c>
      <c r="E150" s="115"/>
      <c r="F150" s="115">
        <f>'Valbara i utveckling'!BN30</f>
        <v>0</v>
      </c>
      <c r="G150" s="115"/>
      <c r="H150" s="115">
        <f>'Valbara i utveckling'!BN31</f>
        <v>0</v>
      </c>
      <c r="I150" s="115"/>
      <c r="J150" s="126">
        <f>'Valbara i utveckling'!BN32</f>
        <v>0</v>
      </c>
    </row>
    <row r="151" spans="3:10" ht="15" hidden="1" customHeight="1" outlineLevel="1" x14ac:dyDescent="0.25">
      <c r="C151" s="107">
        <f>'Valbara i utveckling'!BR1</f>
        <v>0</v>
      </c>
      <c r="D151" s="114">
        <f>'Valbara i utveckling'!BR16</f>
        <v>0</v>
      </c>
      <c r="E151" s="115"/>
      <c r="F151" s="115">
        <f>'Valbara i utveckling'!BR30</f>
        <v>0</v>
      </c>
      <c r="G151" s="115"/>
      <c r="H151" s="115">
        <f>'Valbara i utveckling'!BR31</f>
        <v>0</v>
      </c>
      <c r="I151" s="115"/>
      <c r="J151" s="116">
        <f>'Valbara i utveckling'!BR32</f>
        <v>0</v>
      </c>
    </row>
    <row r="152" spans="3:10" ht="15" hidden="1" customHeight="1" outlineLevel="1" x14ac:dyDescent="0.25">
      <c r="C152" s="107">
        <f>'Valbara i utveckling'!BV1</f>
        <v>0</v>
      </c>
      <c r="D152" s="114">
        <f>'Valbara i utveckling'!BV16</f>
        <v>0</v>
      </c>
      <c r="E152" s="115"/>
      <c r="F152" s="115">
        <f>'Valbara i utveckling'!BV30</f>
        <v>0</v>
      </c>
      <c r="G152" s="115"/>
      <c r="H152" s="115">
        <f>'Valbara i utveckling'!BV31</f>
        <v>0</v>
      </c>
      <c r="I152" s="115"/>
      <c r="J152" s="116">
        <f>'Valbara i utveckling'!BV32</f>
        <v>0</v>
      </c>
    </row>
    <row r="153" spans="3:10" ht="15" hidden="1" customHeight="1" outlineLevel="1" x14ac:dyDescent="0.25">
      <c r="C153" s="107">
        <f>'Valbara i utveckling'!BZ1</f>
        <v>0</v>
      </c>
      <c r="D153" s="114">
        <f>'Valbara i utveckling'!BZ16</f>
        <v>0</v>
      </c>
      <c r="E153" s="115"/>
      <c r="F153" s="115">
        <f>'Valbara i utveckling'!BZ30</f>
        <v>0</v>
      </c>
      <c r="G153" s="115"/>
      <c r="H153" s="115">
        <f>'Valbara i utveckling'!BZ31</f>
        <v>0</v>
      </c>
      <c r="I153" s="115"/>
      <c r="J153" s="116">
        <f>'Valbara i utveckling'!BZ32</f>
        <v>0</v>
      </c>
    </row>
    <row r="154" spans="3:10" ht="15" hidden="1" customHeight="1" outlineLevel="1" x14ac:dyDescent="0.25">
      <c r="C154" s="222">
        <f>'Valbara i utveckling'!CD1</f>
        <v>0</v>
      </c>
      <c r="D154" s="114">
        <f>'Valbara i utveckling'!CD16</f>
        <v>0</v>
      </c>
      <c r="E154" s="90"/>
      <c r="F154" s="90">
        <f>'Valbara i utveckling'!CD30</f>
        <v>0</v>
      </c>
      <c r="G154" s="90"/>
      <c r="H154" s="90">
        <f>'Valbara i utveckling'!CD31</f>
        <v>0</v>
      </c>
      <c r="I154" s="90"/>
      <c r="J154" s="223">
        <f>'Valbara i utveckling'!CD32</f>
        <v>0</v>
      </c>
    </row>
    <row r="155" spans="3:10" ht="15" hidden="1" customHeight="1" outlineLevel="1" x14ac:dyDescent="0.25">
      <c r="C155" s="222">
        <f>'Valbara i utveckling'!CH1</f>
        <v>0</v>
      </c>
      <c r="D155" s="114">
        <f>'Valbara i utveckling'!CH16</f>
        <v>0</v>
      </c>
      <c r="E155" s="90"/>
      <c r="F155" s="90">
        <f>'Valbara i utveckling'!CH30</f>
        <v>0</v>
      </c>
      <c r="G155" s="90"/>
      <c r="H155" s="90">
        <f>'Valbara i utveckling'!CH31</f>
        <v>0</v>
      </c>
      <c r="I155" s="90"/>
      <c r="J155" s="223">
        <f>'Valbara i utveckling'!CH32</f>
        <v>0</v>
      </c>
    </row>
    <row r="156" spans="3:10" ht="15" hidden="1" customHeight="1" outlineLevel="1" x14ac:dyDescent="0.25">
      <c r="C156" s="222">
        <f>'Valbara i utveckling'!CL1</f>
        <v>0</v>
      </c>
      <c r="D156" s="114">
        <f>'Valbara i utveckling'!CL16</f>
        <v>0</v>
      </c>
      <c r="E156" s="90"/>
      <c r="F156" s="90">
        <f>'Valbara i utveckling'!CL30</f>
        <v>0</v>
      </c>
      <c r="G156" s="90"/>
      <c r="H156" s="90">
        <f>'Valbara i utveckling'!CL31</f>
        <v>0</v>
      </c>
      <c r="I156" s="90"/>
      <c r="J156" s="223">
        <f>'Valbara i utveckling'!CL32</f>
        <v>0</v>
      </c>
    </row>
    <row r="157" spans="3:10" ht="15" hidden="1" customHeight="1" outlineLevel="1" x14ac:dyDescent="0.25">
      <c r="C157" s="222">
        <f>'Valbara i utveckling'!CP1</f>
        <v>0</v>
      </c>
      <c r="D157" s="114">
        <f>'Valbara i utveckling'!CP16</f>
        <v>0</v>
      </c>
      <c r="E157" s="90"/>
      <c r="F157" s="90">
        <f>'Valbara i utveckling'!CP30</f>
        <v>0</v>
      </c>
      <c r="G157" s="90"/>
      <c r="H157" s="90">
        <f>'Valbara i utveckling'!CP31</f>
        <v>0</v>
      </c>
      <c r="I157" s="90"/>
      <c r="J157" s="223">
        <f>'Valbara i utveckling'!CP32</f>
        <v>0</v>
      </c>
    </row>
    <row r="158" spans="3:10" ht="15" hidden="1" customHeight="1" outlineLevel="1" x14ac:dyDescent="0.25">
      <c r="C158" s="222">
        <f>'Valbara i utveckling'!CT1</f>
        <v>0</v>
      </c>
      <c r="D158" s="114">
        <f>'Valbara i utveckling'!CT16</f>
        <v>0</v>
      </c>
      <c r="E158" s="90"/>
      <c r="F158" s="90">
        <f>'Valbara i utveckling'!CT30</f>
        <v>0</v>
      </c>
      <c r="G158" s="90"/>
      <c r="H158" s="90">
        <f>'Valbara i utveckling'!CT31</f>
        <v>0</v>
      </c>
      <c r="I158" s="90"/>
      <c r="J158" s="223">
        <f>'Valbara i utveckling'!CT32</f>
        <v>0</v>
      </c>
    </row>
    <row r="159" spans="3:10" ht="15" hidden="1" customHeight="1" outlineLevel="1" x14ac:dyDescent="0.25">
      <c r="C159" s="222">
        <f>'Valbara i utveckling'!CX1</f>
        <v>0</v>
      </c>
      <c r="D159" s="114">
        <f>'Valbara i utveckling'!CX16</f>
        <v>0</v>
      </c>
      <c r="E159" s="90"/>
      <c r="F159" s="90">
        <f>'Valbara i utveckling'!CX30</f>
        <v>0</v>
      </c>
      <c r="G159" s="90"/>
      <c r="H159" s="90">
        <f>'Valbara i utveckling'!CX31</f>
        <v>0</v>
      </c>
      <c r="I159" s="90"/>
      <c r="J159" s="223">
        <f>'Valbara i utveckling'!CX32</f>
        <v>0</v>
      </c>
    </row>
    <row r="160" spans="3:10" ht="15" hidden="1" customHeight="1" outlineLevel="1" x14ac:dyDescent="0.25">
      <c r="C160" s="222">
        <f>'Valbara i utveckling'!DB1</f>
        <v>0</v>
      </c>
      <c r="D160" s="114">
        <f>'Valbara i utveckling'!DB16</f>
        <v>0</v>
      </c>
      <c r="E160" s="90"/>
      <c r="F160" s="90">
        <f>'Valbara i utveckling'!DB30</f>
        <v>0</v>
      </c>
      <c r="G160" s="90"/>
      <c r="H160" s="90">
        <f>'Valbara i utveckling'!DB31</f>
        <v>0</v>
      </c>
      <c r="I160" s="90"/>
      <c r="J160" s="223">
        <f>'Valbara i utveckling'!DB32</f>
        <v>0</v>
      </c>
    </row>
    <row r="161" spans="3:10" ht="15" hidden="1" customHeight="1" outlineLevel="1" x14ac:dyDescent="0.25">
      <c r="C161" s="222">
        <f>'Valbara i utveckling'!DF1</f>
        <v>0</v>
      </c>
      <c r="D161" s="114">
        <f>'Valbara i utveckling'!DF16</f>
        <v>0</v>
      </c>
      <c r="E161" s="90"/>
      <c r="F161" s="90">
        <f>'Valbara i utveckling'!DF30</f>
        <v>0</v>
      </c>
      <c r="G161" s="90"/>
      <c r="H161" s="90">
        <f>'Valbara i utveckling'!DF31</f>
        <v>0</v>
      </c>
      <c r="I161" s="90"/>
      <c r="J161" s="223">
        <f>'Valbara i utveckling'!DF32</f>
        <v>0</v>
      </c>
    </row>
    <row r="162" spans="3:10" ht="15" hidden="1" customHeight="1" outlineLevel="1" x14ac:dyDescent="0.25">
      <c r="C162" s="222">
        <f>'Valbara i utveckling'!DJ1</f>
        <v>0</v>
      </c>
      <c r="D162" s="114">
        <f>'Valbara i utveckling'!DJ16</f>
        <v>0</v>
      </c>
      <c r="E162" s="90"/>
      <c r="F162" s="90">
        <f>'Valbara i utveckling'!DJ30</f>
        <v>0</v>
      </c>
      <c r="G162" s="90"/>
      <c r="H162" s="90">
        <f>'Valbara i utveckling'!DJ31</f>
        <v>0</v>
      </c>
      <c r="I162" s="90"/>
      <c r="J162" s="223">
        <f>'Valbara i utveckling'!DJ32</f>
        <v>0</v>
      </c>
    </row>
    <row r="163" spans="3:10" ht="15" hidden="1" customHeight="1" outlineLevel="1" thickBot="1" x14ac:dyDescent="0.3">
      <c r="C163" s="224">
        <f>'Valbara i utveckling'!DN1</f>
        <v>0</v>
      </c>
      <c r="D163" s="118">
        <f>'Valbara i utveckling'!DN16</f>
        <v>0</v>
      </c>
      <c r="E163" s="225"/>
      <c r="F163" s="225">
        <f>'Valbara i utveckling'!DN30</f>
        <v>0</v>
      </c>
      <c r="G163" s="225"/>
      <c r="H163" s="225">
        <f>'Valbara i utveckling'!DN31</f>
        <v>0</v>
      </c>
      <c r="I163" s="225"/>
      <c r="J163" s="226">
        <f>'Valbara i utveckling'!DN32</f>
        <v>0</v>
      </c>
    </row>
    <row r="164" spans="3:10" hidden="1" outlineLevel="1" x14ac:dyDescent="0.25"/>
    <row r="165" spans="3:10" collapsed="1" x14ac:dyDescent="0.25"/>
  </sheetData>
  <mergeCells count="3">
    <mergeCell ref="C2:J2"/>
    <mergeCell ref="A3:A7"/>
    <mergeCell ref="C3:J3"/>
  </mergeCells>
  <conditionalFormatting sqref="D8:D55">
    <cfRule type="cellIs" dxfId="12" priority="1" operator="equal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A8E96-2AA5-4B43-BFED-F213B45CAE0E}">
  <sheetPr>
    <tabColor rgb="FF92D050"/>
  </sheetPr>
  <dimension ref="A1:K165"/>
  <sheetViews>
    <sheetView showZeros="0" workbookViewId="0">
      <selection activeCell="A194" sqref="A194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28515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58" t="str">
        <f>'Gemensamma Tjänster'!B18</f>
        <v>Region Skåne</v>
      </c>
    </row>
    <row r="2" spans="1:11" ht="92.25" customHeight="1" x14ac:dyDescent="0.4">
      <c r="C2" s="312" t="s">
        <v>60</v>
      </c>
      <c r="D2" s="313"/>
      <c r="E2" s="313"/>
      <c r="F2" s="313"/>
      <c r="G2" s="313"/>
      <c r="H2" s="313"/>
      <c r="I2" s="313"/>
      <c r="J2" s="314"/>
    </row>
    <row r="3" spans="1:11" ht="21.75" customHeight="1" thickBot="1" x14ac:dyDescent="0.3">
      <c r="A3" s="318" t="s">
        <v>41</v>
      </c>
      <c r="C3" s="315" t="s">
        <v>42</v>
      </c>
      <c r="D3" s="316"/>
      <c r="E3" s="316"/>
      <c r="F3" s="316"/>
      <c r="G3" s="316"/>
      <c r="H3" s="316"/>
      <c r="I3" s="316"/>
      <c r="J3" s="317"/>
    </row>
    <row r="4" spans="1:11" x14ac:dyDescent="0.25">
      <c r="A4" s="318"/>
    </row>
    <row r="5" spans="1:11" ht="15.75" x14ac:dyDescent="0.25">
      <c r="A5" s="318"/>
      <c r="D5" s="52" t="s">
        <v>190</v>
      </c>
      <c r="E5" s="56"/>
      <c r="F5" s="52"/>
      <c r="G5" s="52"/>
      <c r="H5" s="57"/>
      <c r="I5" s="52"/>
      <c r="J5" s="52"/>
      <c r="K5" s="7"/>
    </row>
    <row r="6" spans="1:11" ht="15.75" thickBot="1" x14ac:dyDescent="0.3">
      <c r="A6" s="318"/>
    </row>
    <row r="7" spans="1:11" ht="30" x14ac:dyDescent="0.25">
      <c r="A7" s="318"/>
      <c r="C7" s="108" t="s">
        <v>30</v>
      </c>
      <c r="D7" s="109">
        <f>SUM(D8:D55)</f>
        <v>93570042.302077934</v>
      </c>
      <c r="E7" s="110"/>
      <c r="F7" s="111" t="s">
        <v>36</v>
      </c>
      <c r="G7" s="111"/>
      <c r="H7" s="96" t="s">
        <v>37</v>
      </c>
      <c r="I7" s="112"/>
      <c r="J7" s="113" t="s">
        <v>46</v>
      </c>
      <c r="K7" s="53"/>
    </row>
    <row r="8" spans="1:11" ht="15" hidden="1" customHeight="1" outlineLevel="1" x14ac:dyDescent="0.25">
      <c r="C8" s="107" t="str">
        <f>'Gemensamma Tjänster'!E2</f>
        <v>Identifierings-tjänster SITHS</v>
      </c>
      <c r="D8" s="114">
        <f>'Gemensamma Tjänster'!E18</f>
        <v>6877253.5974900024</v>
      </c>
      <c r="E8" s="115"/>
      <c r="F8" s="94" t="str">
        <f>'Gemensamma Tjänster'!E31</f>
        <v>Kvartal förskott</v>
      </c>
      <c r="G8" s="115"/>
      <c r="H8" s="94" t="str">
        <f>'Gemensamma Tjänster'!E32</f>
        <v>Dec,Mar,Jun,Sep</v>
      </c>
      <c r="I8" s="115"/>
      <c r="J8" s="116" t="str">
        <f>'Gemensamma Tjänster'!E33</f>
        <v xml:space="preserve"> -</v>
      </c>
    </row>
    <row r="9" spans="1:11" ht="15" hidden="1" customHeight="1" outlineLevel="1" x14ac:dyDescent="0.25">
      <c r="C9" s="107" t="str">
        <f>'Gemensamma Tjänster'!F2</f>
        <v>Katalogtjänster HSA</v>
      </c>
      <c r="D9" s="114">
        <f>'Gemensamma Tjänster'!F18</f>
        <v>819466.7442270316</v>
      </c>
      <c r="E9" s="115"/>
      <c r="F9" s="94" t="str">
        <f>'Gemensamma Tjänster'!F31</f>
        <v>Kvartal förskott</v>
      </c>
      <c r="G9" s="115"/>
      <c r="H9" s="94" t="str">
        <f>'Gemensamma Tjänster'!F32</f>
        <v>Dec,Mar,Jun,Sep</v>
      </c>
      <c r="I9" s="115"/>
      <c r="J9" s="116" t="str">
        <f>'Gemensamma Tjänster'!F33</f>
        <v xml:space="preserve"> -</v>
      </c>
    </row>
    <row r="10" spans="1:11" ht="15" hidden="1" customHeight="1" outlineLevel="1" x14ac:dyDescent="0.25">
      <c r="C10" s="107" t="str">
        <f>'Gemensamma Tjänster'!G2</f>
        <v>Kommunikations-tjänster Sjunet</v>
      </c>
      <c r="D10" s="114">
        <f>'Gemensamma Tjänster'!G18</f>
        <v>159513.28845899523</v>
      </c>
      <c r="E10" s="115"/>
      <c r="F10" s="94" t="str">
        <f>'Gemensamma Tjänster'!G31</f>
        <v>Kvartal förskott</v>
      </c>
      <c r="G10" s="115"/>
      <c r="H10" s="94" t="str">
        <f>'Gemensamma Tjänster'!G32</f>
        <v>Dec,Mar,Jun,Sep</v>
      </c>
      <c r="I10" s="115"/>
      <c r="J10" s="116" t="str">
        <f>'Gemensamma Tjänster'!G33</f>
        <v xml:space="preserve"> -</v>
      </c>
    </row>
    <row r="11" spans="1:11" ht="15" hidden="1" customHeight="1" outlineLevel="1" x14ac:dyDescent="0.25">
      <c r="C11" s="107" t="str">
        <f>'Gemensamma Tjänster'!H2</f>
        <v>Säkerhetstjänster</v>
      </c>
      <c r="D11" s="114">
        <f>'Gemensamma Tjänster'!H18</f>
        <v>1553846.8394363911</v>
      </c>
      <c r="E11" s="115"/>
      <c r="F11" s="94" t="str">
        <f>'Gemensamma Tjänster'!H31</f>
        <v>Kvartal förskott</v>
      </c>
      <c r="G11" s="115"/>
      <c r="H11" s="94" t="str">
        <f>'Gemensamma Tjänster'!H32</f>
        <v>Dec,Mar,Jun,Sep</v>
      </c>
      <c r="I11" s="115"/>
      <c r="J11" s="116" t="str">
        <f>'Gemensamma Tjänster'!H33</f>
        <v xml:space="preserve"> -</v>
      </c>
    </row>
    <row r="12" spans="1:11" ht="15" hidden="1" customHeight="1" outlineLevel="1" x14ac:dyDescent="0.25">
      <c r="C12" s="107" t="str">
        <f>'Gemensamma Tjänster'!I2</f>
        <v>1177 e-tjänster</v>
      </c>
      <c r="D12" s="114">
        <f>'Gemensamma Tjänster'!I18</f>
        <v>11176471.995954664</v>
      </c>
      <c r="E12" s="115"/>
      <c r="F12" s="94" t="str">
        <f>'Gemensamma Tjänster'!I31</f>
        <v>Kvartal förskott</v>
      </c>
      <c r="G12" s="115"/>
      <c r="H12" s="94" t="str">
        <f>'Gemensamma Tjänster'!I32</f>
        <v>Dec,Mar,Jun,Sep</v>
      </c>
      <c r="I12" s="115"/>
      <c r="J12" s="116" t="str">
        <f>'Gemensamma Tjänster'!I33</f>
        <v xml:space="preserve"> -</v>
      </c>
    </row>
    <row r="13" spans="1:11" ht="15" hidden="1" customHeight="1" outlineLevel="1" x14ac:dyDescent="0.25">
      <c r="C13" s="107" t="str">
        <f>'Gemensamma Tjänster'!J2</f>
        <v xml:space="preserve">1177 på telefon </v>
      </c>
      <c r="D13" s="114">
        <f>'Gemensamma Tjänster'!J18</f>
        <v>8593826.7726266477</v>
      </c>
      <c r="E13" s="115"/>
      <c r="F13" s="94" t="str">
        <f>'Gemensamma Tjänster'!J31</f>
        <v>Kvartal förskott</v>
      </c>
      <c r="G13" s="115"/>
      <c r="H13" s="94" t="str">
        <f>'Gemensamma Tjänster'!J32</f>
        <v>Dec,Mar,Jun,Sep</v>
      </c>
      <c r="I13" s="115"/>
      <c r="J13" s="116" t="str">
        <f>'Gemensamma Tjänster'!J33</f>
        <v xml:space="preserve"> -</v>
      </c>
    </row>
    <row r="14" spans="1:11" ht="15" hidden="1" customHeight="1" outlineLevel="1" x14ac:dyDescent="0.25">
      <c r="C14" s="107" t="str">
        <f>'Gemensamma Tjänster'!K2</f>
        <v>1177.se</v>
      </c>
      <c r="D14" s="114">
        <f>'Gemensamma Tjänster'!K18</f>
        <v>8850161.317419216</v>
      </c>
      <c r="E14" s="115"/>
      <c r="F14" s="94" t="str">
        <f>'Gemensamma Tjänster'!K31</f>
        <v>Kvartal förskott</v>
      </c>
      <c r="G14" s="115"/>
      <c r="H14" s="94" t="str">
        <f>'Gemensamma Tjänster'!K32</f>
        <v>Dec,Mar,Jun,Sep</v>
      </c>
      <c r="I14" s="115"/>
      <c r="J14" s="116" t="str">
        <f>'Gemensamma Tjänster'!K33</f>
        <v xml:space="preserve"> -</v>
      </c>
    </row>
    <row r="15" spans="1:11" ht="15" hidden="1" customHeight="1" outlineLevel="1" x14ac:dyDescent="0.25">
      <c r="C15" s="107" t="str">
        <f>'Gemensamma Tjänster'!L2</f>
        <v>Eira 
(biblioteks- konsortium)</v>
      </c>
      <c r="D15" s="114">
        <f>'Gemensamma Tjänster'!L18</f>
        <v>553482.31173329335</v>
      </c>
      <c r="E15" s="115"/>
      <c r="F15" s="94" t="str">
        <f>'Gemensamma Tjänster'!L31</f>
        <v>Kvartal förskott. Licens separat</v>
      </c>
      <c r="G15" s="115"/>
      <c r="H15" s="94" t="str">
        <f>'Gemensamma Tjänster'!L32</f>
        <v>Dec,Mar,Jun,Sep</v>
      </c>
      <c r="I15" s="115"/>
      <c r="J15" s="116" t="str">
        <f>'Gemensamma Tjänster'!L33</f>
        <v xml:space="preserve"> -</v>
      </c>
    </row>
    <row r="16" spans="1:11" ht="15" hidden="1" customHeight="1" outlineLevel="1" x14ac:dyDescent="0.25">
      <c r="C16" s="107" t="str">
        <f>'Gemensamma Tjänster'!M2</f>
        <v>Elektronisk remiss</v>
      </c>
      <c r="D16" s="114">
        <f>'Gemensamma Tjänster'!M18</f>
        <v>578273.28158474201</v>
      </c>
      <c r="E16" s="115"/>
      <c r="F16" s="94" t="str">
        <f>'Gemensamma Tjänster'!M31</f>
        <v>Kvartal förskott</v>
      </c>
      <c r="G16" s="115"/>
      <c r="H16" s="94" t="str">
        <f>'Gemensamma Tjänster'!M32</f>
        <v>Dec,Mar,Jun,Sep</v>
      </c>
      <c r="I16" s="115"/>
      <c r="J16" s="116" t="str">
        <f>'Gemensamma Tjänster'!M33</f>
        <v xml:space="preserve"> -</v>
      </c>
    </row>
    <row r="17" spans="3:10" ht="15" hidden="1" customHeight="1" outlineLevel="1" x14ac:dyDescent="0.25">
      <c r="C17" s="107" t="str">
        <f>'Gemensamma Tjänster'!N2</f>
        <v>Födelseanmälan</v>
      </c>
      <c r="D17" s="114">
        <f>'Gemensamma Tjänster'!N18</f>
        <v>403479.21326932724</v>
      </c>
      <c r="E17" s="115"/>
      <c r="F17" s="94" t="str">
        <f>'Gemensamma Tjänster'!N31</f>
        <v>Kvartal förskott</v>
      </c>
      <c r="G17" s="115"/>
      <c r="H17" s="94" t="str">
        <f>'Gemensamma Tjänster'!N32</f>
        <v>Dec,Mar,Jun,Sep</v>
      </c>
      <c r="I17" s="115"/>
      <c r="J17" s="116" t="str">
        <f>'Gemensamma Tjänster'!N33</f>
        <v xml:space="preserve"> -</v>
      </c>
    </row>
    <row r="18" spans="3:10" ht="15" hidden="1" customHeight="1" outlineLevel="1" x14ac:dyDescent="0.25">
      <c r="C18" s="107" t="str">
        <f>'Gemensamma Tjänster'!O2</f>
        <v>Infektions-verktyget</v>
      </c>
      <c r="D18" s="114">
        <f>'Gemensamma Tjänster'!O18</f>
        <v>1341656.7697845912</v>
      </c>
      <c r="E18" s="115"/>
      <c r="F18" s="94" t="str">
        <f>'Gemensamma Tjänster'!O31</f>
        <v>Kvartal förskott</v>
      </c>
      <c r="G18" s="115"/>
      <c r="H18" s="94" t="str">
        <f>'Gemensamma Tjänster'!O32</f>
        <v>Dec,Mar,Jun,Sep</v>
      </c>
      <c r="I18" s="115"/>
      <c r="J18" s="116" t="str">
        <f>'Gemensamma Tjänster'!O33</f>
        <v xml:space="preserve"> -</v>
      </c>
    </row>
    <row r="19" spans="3:10" ht="15" hidden="1" customHeight="1" outlineLevel="1" x14ac:dyDescent="0.25">
      <c r="C19" s="107" t="str">
        <f>'Gemensamma Tjänster'!P2</f>
        <v>1177 journal</v>
      </c>
      <c r="D19" s="114">
        <f>'Gemensamma Tjänster'!P18</f>
        <v>3702666.2093301518</v>
      </c>
      <c r="E19" s="115"/>
      <c r="F19" s="94" t="str">
        <f>'Gemensamma Tjänster'!P31</f>
        <v>Kvartal förskott</v>
      </c>
      <c r="G19" s="115"/>
      <c r="H19" s="94" t="str">
        <f>'Gemensamma Tjänster'!P32</f>
        <v>Dec,Mar,Jun,Sep</v>
      </c>
      <c r="I19" s="115"/>
      <c r="J19" s="116" t="str">
        <f>'Gemensamma Tjänster'!P33</f>
        <v xml:space="preserve"> -</v>
      </c>
    </row>
    <row r="20" spans="3:10" ht="15" hidden="1" customHeight="1" outlineLevel="1" x14ac:dyDescent="0.25">
      <c r="C20" s="107" t="str">
        <f>'Gemensamma Tjänster'!Q2</f>
        <v>Intygstjänster Webcert</v>
      </c>
      <c r="D20" s="114">
        <f>'Gemensamma Tjänster'!Q18</f>
        <v>1968899.4703606861</v>
      </c>
      <c r="E20" s="115"/>
      <c r="F20" s="94" t="str">
        <f>'Gemensamma Tjänster'!Q31</f>
        <v>Kvartal förskott</v>
      </c>
      <c r="G20" s="115"/>
      <c r="H20" s="94" t="str">
        <f>'Gemensamma Tjänster'!Q32</f>
        <v>Dec,Mar,Jun,Sep</v>
      </c>
      <c r="I20" s="115"/>
      <c r="J20" s="116" t="str">
        <f>'Gemensamma Tjänster'!Q33</f>
        <v xml:space="preserve"> -</v>
      </c>
    </row>
    <row r="21" spans="3:10" ht="15" hidden="1" customHeight="1" outlineLevel="1" x14ac:dyDescent="0.25">
      <c r="C21" s="107" t="str">
        <f>'Gemensamma Tjänster'!R2</f>
        <v>Nationell patientöversikt</v>
      </c>
      <c r="D21" s="114">
        <f>'Gemensamma Tjänster'!R18</f>
        <v>2054383.720541992</v>
      </c>
      <c r="E21" s="115"/>
      <c r="F21" s="94" t="str">
        <f>'Gemensamma Tjänster'!R31</f>
        <v>Kvartal förskott</v>
      </c>
      <c r="G21" s="115"/>
      <c r="H21" s="94" t="str">
        <f>'Gemensamma Tjänster'!R32</f>
        <v>Dec,Mar,Jun,Sep</v>
      </c>
      <c r="I21" s="115"/>
      <c r="J21" s="116" t="str">
        <f>'Gemensamma Tjänster'!R33</f>
        <v xml:space="preserve"> -</v>
      </c>
    </row>
    <row r="22" spans="3:10" ht="15" hidden="1" customHeight="1" outlineLevel="1" x14ac:dyDescent="0.25">
      <c r="C22" s="107" t="str">
        <f>'Gemensamma Tjänster'!S2</f>
        <v>Pascal</v>
      </c>
      <c r="D22" s="114">
        <f>'Gemensamma Tjänster'!S18</f>
        <v>452695.78974077688</v>
      </c>
      <c r="E22" s="115"/>
      <c r="F22" s="94" t="str">
        <f>'Gemensamma Tjänster'!S31</f>
        <v>Kvartal förskott</v>
      </c>
      <c r="G22" s="115"/>
      <c r="H22" s="94" t="str">
        <f>'Gemensamma Tjänster'!S32</f>
        <v>Dec,Mar,Jun,Sep</v>
      </c>
      <c r="I22" s="115"/>
      <c r="J22" s="116" t="str">
        <f>'Gemensamma Tjänster'!S33</f>
        <v xml:space="preserve"> -</v>
      </c>
    </row>
    <row r="23" spans="3:10" ht="15" hidden="1" customHeight="1" outlineLevel="1" x14ac:dyDescent="0.25">
      <c r="C23" s="107" t="str">
        <f>'Gemensamma Tjänster'!T2</f>
        <v>Rikshandboken i barnhälsovård</v>
      </c>
      <c r="D23" s="114">
        <f>'Gemensamma Tjänster'!T18</f>
        <v>1333059.9878681807</v>
      </c>
      <c r="E23" s="115"/>
      <c r="F23" s="94" t="str">
        <f>'Gemensamma Tjänster'!T31</f>
        <v>Kvartal förskott</v>
      </c>
      <c r="G23" s="115"/>
      <c r="H23" s="94" t="str">
        <f>'Gemensamma Tjänster'!T32</f>
        <v>Dec,Mar,Jun,Sep</v>
      </c>
      <c r="I23" s="115"/>
      <c r="J23" s="116" t="str">
        <f>'Gemensamma Tjänster'!T33</f>
        <v xml:space="preserve"> -</v>
      </c>
    </row>
    <row r="24" spans="3:10" ht="15" hidden="1" customHeight="1" outlineLevel="1" x14ac:dyDescent="0.25">
      <c r="C24" s="107" t="str">
        <f>'Gemensamma Tjänster'!U2</f>
        <v>1177 högkostnadsskydd</v>
      </c>
      <c r="D24" s="114">
        <f>'Gemensamma Tjänster'!U18</f>
        <v>997097.75057486177</v>
      </c>
      <c r="E24" s="115"/>
      <c r="F24" s="94" t="str">
        <f>'Gemensamma Tjänster'!U31</f>
        <v>Kvartal förskott</v>
      </c>
      <c r="G24" s="115"/>
      <c r="H24" s="94" t="str">
        <f>'Gemensamma Tjänster'!U32</f>
        <v>Dec,Mar,Jun,Sep</v>
      </c>
      <c r="I24" s="115"/>
      <c r="J24" s="116" t="str">
        <f>'Gemensamma Tjänster'!U33</f>
        <v xml:space="preserve"> -</v>
      </c>
    </row>
    <row r="25" spans="3:10" ht="15" hidden="1" customHeight="1" outlineLevel="1" x14ac:dyDescent="0.25">
      <c r="C25" s="107" t="str">
        <f>'Gemensamma Tjänster'!V2</f>
        <v>NKK Nationellt kliniskt kunskapsstöd</v>
      </c>
      <c r="D25" s="114">
        <f>'Gemensamma Tjänster'!V18</f>
        <v>4526205.6789900828</v>
      </c>
      <c r="E25" s="115"/>
      <c r="F25" s="94" t="str">
        <f>'Gemensamma Tjänster'!V31</f>
        <v>Kvartal förskott</v>
      </c>
      <c r="G25" s="115"/>
      <c r="H25" s="94" t="str">
        <f>'Gemensamma Tjänster'!V32</f>
        <v>Dec,Mar,Jun,Sep</v>
      </c>
      <c r="I25" s="115"/>
      <c r="J25" s="116">
        <f>'Gemensamma Tjänster'!V33</f>
        <v>0</v>
      </c>
    </row>
    <row r="26" spans="3:10" ht="15" hidden="1" customHeight="1" outlineLevel="1" x14ac:dyDescent="0.25">
      <c r="C26" s="107" t="str">
        <f>'Gemensamma Tjänster'!W2</f>
        <v>Svenska informationstjänster för läkemedel (Sil)</v>
      </c>
      <c r="D26" s="114">
        <f>'Gemensamma Tjänster'!W18</f>
        <v>6486304.1938638436</v>
      </c>
      <c r="E26" s="115"/>
      <c r="F26" s="94" t="str">
        <f>'Gemensamma Tjänster'!W31</f>
        <v>Kvartal förskott</v>
      </c>
      <c r="G26" s="115"/>
      <c r="H26" s="94" t="str">
        <f>'Gemensamma Tjänster'!W32</f>
        <v>Dec,Mar,Jun,Sep</v>
      </c>
      <c r="I26" s="115"/>
      <c r="J26" s="116" t="str">
        <f>'Gemensamma Tjänster'!W33</f>
        <v xml:space="preserve"> -</v>
      </c>
    </row>
    <row r="27" spans="3:10" ht="15" hidden="1" customHeight="1" outlineLevel="1" x14ac:dyDescent="0.25">
      <c r="C27" s="107" t="str">
        <f>'Gemensamma Tjänster'!X2</f>
        <v>UMO (Youmo)</v>
      </c>
      <c r="D27" s="114">
        <f>'Gemensamma Tjänster'!X18</f>
        <v>2672771.7357441839</v>
      </c>
      <c r="E27" s="115"/>
      <c r="F27" s="94" t="str">
        <f>'Gemensamma Tjänster'!X31</f>
        <v>Kvartal förskott</v>
      </c>
      <c r="G27" s="115"/>
      <c r="H27" s="94" t="str">
        <f>'Gemensamma Tjänster'!X32</f>
        <v>Dec,Mar,Jun,Sep</v>
      </c>
      <c r="I27" s="115"/>
      <c r="J27" s="116" t="str">
        <f>'Gemensamma Tjänster'!X33</f>
        <v xml:space="preserve"> -</v>
      </c>
    </row>
    <row r="28" spans="3:10" ht="15" hidden="1" customHeight="1" outlineLevel="1" x14ac:dyDescent="0.25">
      <c r="C28" s="107" t="str">
        <f>'Gemensamma Tjänster'!Y2</f>
        <v>Vårdhandboken</v>
      </c>
      <c r="D28" s="114">
        <f>'Gemensamma Tjänster'!Y18</f>
        <v>1413880.4838598343</v>
      </c>
      <c r="E28" s="115"/>
      <c r="F28" s="94" t="str">
        <f>'Gemensamma Tjänster'!Y31</f>
        <v>Kvartal förskott</v>
      </c>
      <c r="G28" s="115"/>
      <c r="H28" s="94" t="str">
        <f>'Gemensamma Tjänster'!Y32</f>
        <v>Dec,Mar,Jun,Sep</v>
      </c>
      <c r="I28" s="115"/>
      <c r="J28" s="116" t="str">
        <f>'Gemensamma Tjänster'!Y33</f>
        <v xml:space="preserve"> -</v>
      </c>
    </row>
    <row r="29" spans="3:10" ht="15" hidden="1" customHeight="1" outlineLevel="1" x14ac:dyDescent="0.25">
      <c r="C29" s="107" t="str">
        <f>'Gemensamma Tjänster'!Z2</f>
        <v>1177 rådgivningsstöd webb</v>
      </c>
      <c r="D29" s="114">
        <f>'Gemensamma Tjänster'!Z18</f>
        <v>1145789.8397965755</v>
      </c>
      <c r="E29" s="115"/>
      <c r="F29" s="94" t="str">
        <f>'Gemensamma Tjänster'!Z31</f>
        <v>Kvartal förskott</v>
      </c>
      <c r="G29" s="115"/>
      <c r="H29" s="94" t="str">
        <f>'Gemensamma Tjänster'!Z32</f>
        <v>Dec,Mar,Jun,Sep</v>
      </c>
      <c r="I29" s="115"/>
      <c r="J29" s="116" t="str">
        <f>'Gemensamma Tjänster'!Z33</f>
        <v xml:space="preserve"> -</v>
      </c>
    </row>
    <row r="30" spans="3:10" ht="15" hidden="1" customHeight="1" outlineLevel="1" x14ac:dyDescent="0.25">
      <c r="C30" s="107" t="str">
        <f>'Gemensamma Tjänster'!AA2</f>
        <v>1177  stöd och behandlings-plattform</v>
      </c>
      <c r="D30" s="114">
        <f>'Gemensamma Tjänster'!AA18</f>
        <v>5005229.1133498661</v>
      </c>
      <c r="E30" s="115"/>
      <c r="F30" s="94" t="str">
        <f>'Gemensamma Tjänster'!AA31</f>
        <v>Kvartal förskott</v>
      </c>
      <c r="G30" s="115"/>
      <c r="H30" s="94" t="str">
        <f>'Gemensamma Tjänster'!AA32</f>
        <v>Dec,Mar,Jun,Sep</v>
      </c>
      <c r="I30" s="115"/>
      <c r="J30" s="116" t="str">
        <f>'Gemensamma Tjänster'!AA33</f>
        <v xml:space="preserve"> -</v>
      </c>
    </row>
    <row r="31" spans="3:10" ht="15" hidden="1" customHeight="1" outlineLevel="1" x14ac:dyDescent="0.25">
      <c r="C31" s="107" t="str">
        <f>'Gemensamma Tjänster'!AB2</f>
        <v>Utomläns- fakturering</v>
      </c>
      <c r="D31" s="114">
        <f>'Gemensamma Tjänster'!AB18</f>
        <v>503954.10191737395</v>
      </c>
      <c r="E31" s="115"/>
      <c r="F31" s="94" t="str">
        <f>'Gemensamma Tjänster'!AB31</f>
        <v>Kvartal förskott</v>
      </c>
      <c r="G31" s="115"/>
      <c r="H31" s="94" t="str">
        <f>'Gemensamma Tjänster'!AB32</f>
        <v>Dec,Mar,Jun,Sep</v>
      </c>
      <c r="I31" s="115"/>
      <c r="J31" s="116" t="str">
        <f>'Gemensamma Tjänster'!AB33</f>
        <v xml:space="preserve"> -</v>
      </c>
    </row>
    <row r="32" spans="3:10" ht="15" hidden="1" customHeight="1" outlineLevel="1" x14ac:dyDescent="0.25">
      <c r="C32" s="107" t="str">
        <f>'Gemensamma Tjänster'!AC2</f>
        <v>Gemensam infrastruktur</v>
      </c>
      <c r="D32" s="114">
        <f>'Gemensamma Tjänster'!AC18</f>
        <v>11147038.763868354</v>
      </c>
      <c r="E32" s="115"/>
      <c r="F32" s="94" t="str">
        <f>'Gemensamma Tjänster'!AC31</f>
        <v>Kvartal förskott</v>
      </c>
      <c r="G32" s="115"/>
      <c r="H32" s="94" t="str">
        <f>'Gemensamma Tjänster'!AC32</f>
        <v>Dec,Mar,Jun,Sep</v>
      </c>
      <c r="I32" s="115"/>
      <c r="J32" s="116" t="str">
        <f>'Gemensamma Tjänster'!AC33</f>
        <v xml:space="preserve"> -</v>
      </c>
    </row>
    <row r="33" spans="3:10" ht="15" hidden="1" customHeight="1" outlineLevel="1" x14ac:dyDescent="0.25">
      <c r="C33" s="107" t="str">
        <f>'Gemensamma Tjänster'!AD2</f>
        <v>Gemensam arkitektur</v>
      </c>
      <c r="D33" s="114">
        <f>'Gemensamma Tjänster'!AD18</f>
        <v>3225200.9416927174</v>
      </c>
      <c r="E33" s="115"/>
      <c r="F33" s="94" t="str">
        <f>'Gemensamma Tjänster'!AD31</f>
        <v>Kvartal förskott</v>
      </c>
      <c r="G33" s="115"/>
      <c r="H33" s="94" t="str">
        <f>'Gemensamma Tjänster'!AD32</f>
        <v>Dec,Mar,Jun,Sep</v>
      </c>
      <c r="I33" s="115"/>
      <c r="J33" s="116" t="str">
        <f>'Gemensamma Tjänster'!AD33</f>
        <v xml:space="preserve"> -</v>
      </c>
    </row>
    <row r="34" spans="3:10" ht="15" hidden="1" customHeight="1" outlineLevel="1" x14ac:dyDescent="0.25">
      <c r="C34" s="107" t="str">
        <f>'Gemensamma Tjänster'!AE2</f>
        <v>1177 listning</v>
      </c>
      <c r="D34" s="114">
        <f>'Gemensamma Tjänster'!AE18</f>
        <v>840539.60589963268</v>
      </c>
      <c r="E34" s="115"/>
      <c r="F34" s="94" t="str">
        <f>'Gemensamma Tjänster'!AE31</f>
        <v>Kvartal förskott</v>
      </c>
      <c r="G34" s="115"/>
      <c r="H34" s="94" t="str">
        <f>'Gemensamma Tjänster'!AE32</f>
        <v>Dec,Mar,Jun,Sep</v>
      </c>
      <c r="I34" s="115"/>
      <c r="J34" s="116" t="str">
        <f>'Gemensamma Tjänster'!AE33</f>
        <v xml:space="preserve"> -</v>
      </c>
    </row>
    <row r="35" spans="3:10" ht="15" hidden="1" customHeight="1" outlineLevel="1" x14ac:dyDescent="0.25">
      <c r="C35" s="107" t="str">
        <f>'Gemensamma Tjänster'!AF2</f>
        <v>IAM IDP Gemensam del</v>
      </c>
      <c r="D35" s="114">
        <f>'Gemensamma Tjänster'!AF18</f>
        <v>1169549.1958180547</v>
      </c>
      <c r="E35" s="115"/>
      <c r="F35" s="94" t="str">
        <f>'Gemensamma Tjänster'!AF31</f>
        <v>Kvartal förskott</v>
      </c>
      <c r="G35" s="115"/>
      <c r="H35" s="94" t="str">
        <f>'Gemensamma Tjänster'!AF32</f>
        <v>Dec,Mar,Jun,Sep</v>
      </c>
      <c r="I35" s="115"/>
      <c r="J35" s="116">
        <f>'Gemensamma Tjänster'!AF33</f>
        <v>0</v>
      </c>
    </row>
    <row r="36" spans="3:10" ht="15" hidden="1" customHeight="1" outlineLevel="1" x14ac:dyDescent="0.25">
      <c r="C36" s="107" t="str">
        <f>'Gemensamma Tjänster'!AG2</f>
        <v>Överskjutande SMS &amp; Inloggnings-kostnader Prel</v>
      </c>
      <c r="D36" s="114">
        <f>'Gemensamma Tjänster'!AG18</f>
        <v>1913975</v>
      </c>
      <c r="E36" s="115"/>
      <c r="F36" s="94" t="str">
        <f>'Gemensamma Tjänster'!AG31</f>
        <v>Överskjutande utöver 18,2 mkr</v>
      </c>
      <c r="G36" s="115"/>
      <c r="H36" s="94" t="str">
        <f>'Gemensamma Tjänster'!AG32</f>
        <v>Efter årsslut 2024</v>
      </c>
      <c r="I36" s="115"/>
      <c r="J36" s="116">
        <f>'Gemensamma Tjänster'!AG33</f>
        <v>0</v>
      </c>
    </row>
    <row r="37" spans="3:10" ht="15" hidden="1" customHeight="1" outlineLevel="1" x14ac:dyDescent="0.25">
      <c r="C37" s="107" t="str">
        <f>'Gemensamma Tjänster'!AH2</f>
        <v>1177 tidbokning
NY i förv.</v>
      </c>
      <c r="D37" s="114">
        <f>'Gemensamma Tjänster'!AH18</f>
        <v>2103368.5868758508</v>
      </c>
      <c r="E37" s="115"/>
      <c r="F37" s="94" t="str">
        <f>'Gemensamma Tjänster'!AH31</f>
        <v>Kvartal förskott</v>
      </c>
      <c r="G37" s="115"/>
      <c r="H37" s="94" t="str">
        <f>'Gemensamma Tjänster'!AH32</f>
        <v>Dec,Mar,Jun,Sep</v>
      </c>
      <c r="I37" s="115"/>
      <c r="J37" s="116">
        <f>'Gemensamma Tjänster'!AH33</f>
        <v>0</v>
      </c>
    </row>
    <row r="38" spans="3:10" ht="15" hidden="1" customHeight="1" outlineLevel="1" x14ac:dyDescent="0.25">
      <c r="C38" s="107">
        <f>'Gemensamma Tjänster'!AI2</f>
        <v>0</v>
      </c>
      <c r="D38" s="114">
        <f>'Gemensamma Tjänster'!AI18</f>
        <v>0</v>
      </c>
      <c r="E38" s="115"/>
      <c r="F38" s="94">
        <f>'Gemensamma Tjänster'!AI31</f>
        <v>0</v>
      </c>
      <c r="G38" s="115"/>
      <c r="H38" s="94">
        <f>'Gemensamma Tjänster'!AI32</f>
        <v>0</v>
      </c>
      <c r="I38" s="115"/>
      <c r="J38" s="116">
        <f>'Gemensamma Tjänster'!AI33</f>
        <v>0</v>
      </c>
    </row>
    <row r="39" spans="3:10" ht="15" hidden="1" customHeight="1" outlineLevel="1" x14ac:dyDescent="0.25">
      <c r="C39" s="107">
        <f>'Gemensamma Tjänster'!AJ2</f>
        <v>0</v>
      </c>
      <c r="D39" s="114">
        <f>'Gemensamma Tjänster'!AJ18</f>
        <v>0</v>
      </c>
      <c r="E39" s="115"/>
      <c r="F39" s="94">
        <f>'Gemensamma Tjänster'!AJ31</f>
        <v>0</v>
      </c>
      <c r="G39" s="115"/>
      <c r="H39" s="94">
        <f>'Gemensamma Tjänster'!AJ32</f>
        <v>0</v>
      </c>
      <c r="I39" s="115"/>
      <c r="J39" s="116">
        <f>'Gemensamma Tjänster'!AJ33</f>
        <v>0</v>
      </c>
    </row>
    <row r="40" spans="3:10" ht="15" hidden="1" customHeight="1" outlineLevel="1" x14ac:dyDescent="0.25">
      <c r="C40" s="107">
        <f>'Gemensamma Tjänster'!AK2</f>
        <v>0</v>
      </c>
      <c r="D40" s="114">
        <f>'Gemensamma Tjänster'!AK18</f>
        <v>0</v>
      </c>
      <c r="E40" s="115"/>
      <c r="F40" s="94">
        <f>'Gemensamma Tjänster'!AK31</f>
        <v>0</v>
      </c>
      <c r="G40" s="115"/>
      <c r="H40" s="94">
        <f>'Gemensamma Tjänster'!AK32</f>
        <v>0</v>
      </c>
      <c r="I40" s="115"/>
      <c r="J40" s="116">
        <f>'Gemensamma Tjänster'!AK33</f>
        <v>0</v>
      </c>
    </row>
    <row r="41" spans="3:10" ht="15" hidden="1" customHeight="1" outlineLevel="1" x14ac:dyDescent="0.25">
      <c r="C41" s="107">
        <f>'Gemensamma Tjänster'!AL2</f>
        <v>0</v>
      </c>
      <c r="D41" s="114">
        <f>'Gemensamma Tjänster'!AL18</f>
        <v>0</v>
      </c>
      <c r="E41" s="115"/>
      <c r="F41" s="94">
        <f>'Gemensamma Tjänster'!AL31</f>
        <v>0</v>
      </c>
      <c r="G41" s="115"/>
      <c r="H41" s="94">
        <f>'Gemensamma Tjänster'!AL32</f>
        <v>0</v>
      </c>
      <c r="I41" s="115"/>
      <c r="J41" s="116">
        <f>'Gemensamma Tjänster'!AL33</f>
        <v>0</v>
      </c>
    </row>
    <row r="42" spans="3:10" ht="15" hidden="1" customHeight="1" outlineLevel="1" x14ac:dyDescent="0.25">
      <c r="C42" s="107">
        <f>'Gemensamma Tjänster'!AM2</f>
        <v>0</v>
      </c>
      <c r="D42" s="114">
        <f>'Gemensamma Tjänster'!AM18</f>
        <v>0</v>
      </c>
      <c r="E42" s="115"/>
      <c r="F42" s="94">
        <f>'Gemensamma Tjänster'!AM31</f>
        <v>0</v>
      </c>
      <c r="G42" s="115"/>
      <c r="H42" s="94">
        <f>'Gemensamma Tjänster'!AM32</f>
        <v>0</v>
      </c>
      <c r="I42" s="115"/>
      <c r="J42" s="116">
        <f>'Gemensamma Tjänster'!AM33</f>
        <v>0</v>
      </c>
    </row>
    <row r="43" spans="3:10" ht="15" hidden="1" customHeight="1" outlineLevel="1" x14ac:dyDescent="0.25">
      <c r="C43" s="107">
        <f>'Gemensamma Tjänster'!AN2</f>
        <v>0</v>
      </c>
      <c r="D43" s="114">
        <f>'Gemensamma Tjänster'!AN18</f>
        <v>0</v>
      </c>
      <c r="E43" s="115"/>
      <c r="F43" s="94">
        <f>'Gemensamma Tjänster'!AN31</f>
        <v>0</v>
      </c>
      <c r="G43" s="115"/>
      <c r="H43" s="94">
        <f>'Gemensamma Tjänster'!AN32</f>
        <v>0</v>
      </c>
      <c r="I43" s="115"/>
      <c r="J43" s="116">
        <f>'Gemensamma Tjänster'!AN33</f>
        <v>0</v>
      </c>
    </row>
    <row r="44" spans="3:10" ht="15" hidden="1" customHeight="1" outlineLevel="1" x14ac:dyDescent="0.25">
      <c r="C44" s="107">
        <f>'Gemensamma Tjänster'!AO2</f>
        <v>0</v>
      </c>
      <c r="D44" s="114">
        <f>'Gemensamma Tjänster'!AO18</f>
        <v>0</v>
      </c>
      <c r="E44" s="115"/>
      <c r="F44" s="94">
        <f>'Gemensamma Tjänster'!AO31</f>
        <v>0</v>
      </c>
      <c r="G44" s="115"/>
      <c r="H44" s="94">
        <f>'Gemensamma Tjänster'!AO32</f>
        <v>0</v>
      </c>
      <c r="I44" s="115"/>
      <c r="J44" s="116">
        <f>'Gemensamma Tjänster'!AO33</f>
        <v>0</v>
      </c>
    </row>
    <row r="45" spans="3:10" ht="15" hidden="1" customHeight="1" outlineLevel="1" x14ac:dyDescent="0.25">
      <c r="C45" s="107">
        <f>'Gemensamma Tjänster'!AP2</f>
        <v>0</v>
      </c>
      <c r="D45" s="114">
        <f>'Gemensamma Tjänster'!AP18</f>
        <v>0</v>
      </c>
      <c r="E45" s="115"/>
      <c r="F45" s="94">
        <f>'Gemensamma Tjänster'!AP31</f>
        <v>0</v>
      </c>
      <c r="G45" s="115"/>
      <c r="H45" s="94">
        <f>'Gemensamma Tjänster'!AP32</f>
        <v>0</v>
      </c>
      <c r="I45" s="115"/>
      <c r="J45" s="116">
        <f>'Gemensamma Tjänster'!AP33</f>
        <v>0</v>
      </c>
    </row>
    <row r="46" spans="3:10" ht="15" hidden="1" customHeight="1" outlineLevel="1" x14ac:dyDescent="0.25">
      <c r="C46" s="107">
        <f>'Gemensamma Tjänster'!AQ2</f>
        <v>0</v>
      </c>
      <c r="D46" s="114">
        <f>'Gemensamma Tjänster'!AQ18</f>
        <v>0</v>
      </c>
      <c r="E46" s="115"/>
      <c r="F46" s="94">
        <f>'Gemensamma Tjänster'!AQ31</f>
        <v>0</v>
      </c>
      <c r="G46" s="115"/>
      <c r="H46" s="94">
        <f>'Gemensamma Tjänster'!AQ32</f>
        <v>0</v>
      </c>
      <c r="I46" s="115"/>
      <c r="J46" s="116">
        <f>'Gemensamma Tjänster'!AQ33</f>
        <v>0</v>
      </c>
    </row>
    <row r="47" spans="3:10" ht="15" hidden="1" customHeight="1" outlineLevel="1" x14ac:dyDescent="0.25">
      <c r="C47" s="107">
        <f>'Gemensamma Tjänster'!AR2</f>
        <v>0</v>
      </c>
      <c r="D47" s="114">
        <f>'Gemensamma Tjänster'!AR18</f>
        <v>0</v>
      </c>
      <c r="E47" s="115"/>
      <c r="F47" s="94">
        <f>'Gemensamma Tjänster'!AR31</f>
        <v>0</v>
      </c>
      <c r="G47" s="115"/>
      <c r="H47" s="94">
        <f>'Gemensamma Tjänster'!AR32</f>
        <v>0</v>
      </c>
      <c r="I47" s="115"/>
      <c r="J47" s="116">
        <f>'Gemensamma Tjänster'!AR33</f>
        <v>0</v>
      </c>
    </row>
    <row r="48" spans="3:10" ht="15" hidden="1" customHeight="1" outlineLevel="1" x14ac:dyDescent="0.25">
      <c r="C48" s="107">
        <f>'Gemensamma Tjänster'!AS2</f>
        <v>0</v>
      </c>
      <c r="D48" s="114">
        <f>'Gemensamma Tjänster'!AS18</f>
        <v>0</v>
      </c>
      <c r="E48" s="115"/>
      <c r="F48" s="94">
        <f>'Gemensamma Tjänster'!AS31</f>
        <v>0</v>
      </c>
      <c r="G48" s="115"/>
      <c r="H48" s="94">
        <f>'Gemensamma Tjänster'!AS32</f>
        <v>0</v>
      </c>
      <c r="I48" s="115"/>
      <c r="J48" s="116">
        <f>'Gemensamma Tjänster'!AS33</f>
        <v>0</v>
      </c>
    </row>
    <row r="49" spans="3:10" ht="15" hidden="1" customHeight="1" outlineLevel="1" x14ac:dyDescent="0.25">
      <c r="C49" s="107">
        <f>'Gemensamma Tjänster'!AT2</f>
        <v>0</v>
      </c>
      <c r="D49" s="114">
        <f>'Gemensamma Tjänster'!AT18</f>
        <v>0</v>
      </c>
      <c r="E49" s="115"/>
      <c r="F49" s="94">
        <f>'Gemensamma Tjänster'!AT31</f>
        <v>0</v>
      </c>
      <c r="G49" s="115"/>
      <c r="H49" s="94">
        <f>'Gemensamma Tjänster'!AT32</f>
        <v>0</v>
      </c>
      <c r="I49" s="115"/>
      <c r="J49" s="116">
        <f>'Gemensamma Tjänster'!AT33</f>
        <v>0</v>
      </c>
    </row>
    <row r="50" spans="3:10" ht="15" hidden="1" customHeight="1" outlineLevel="1" x14ac:dyDescent="0.25">
      <c r="C50" s="107">
        <f>'Gemensamma Tjänster'!AU2</f>
        <v>0</v>
      </c>
      <c r="D50" s="114">
        <f>'Gemensamma Tjänster'!AU18</f>
        <v>0</v>
      </c>
      <c r="E50" s="115"/>
      <c r="F50" s="94">
        <f>'Gemensamma Tjänster'!AU31</f>
        <v>0</v>
      </c>
      <c r="G50" s="115"/>
      <c r="H50" s="94">
        <f>'Gemensamma Tjänster'!AU32</f>
        <v>0</v>
      </c>
      <c r="I50" s="115"/>
      <c r="J50" s="116">
        <f>'Gemensamma Tjänster'!AU33</f>
        <v>0</v>
      </c>
    </row>
    <row r="51" spans="3:10" ht="15" hidden="1" customHeight="1" outlineLevel="1" x14ac:dyDescent="0.25">
      <c r="C51" s="107">
        <f>'Gemensamma Tjänster'!AV2</f>
        <v>0</v>
      </c>
      <c r="D51" s="114">
        <f>'Gemensamma Tjänster'!AV18</f>
        <v>0</v>
      </c>
      <c r="E51" s="115"/>
      <c r="F51" s="94">
        <f>'Gemensamma Tjänster'!AV31</f>
        <v>0</v>
      </c>
      <c r="G51" s="115"/>
      <c r="H51" s="94">
        <f>'Gemensamma Tjänster'!AV32</f>
        <v>0</v>
      </c>
      <c r="I51" s="115"/>
      <c r="J51" s="116">
        <f>'Gemensamma Tjänster'!AV33</f>
        <v>0</v>
      </c>
    </row>
    <row r="52" spans="3:10" ht="15" hidden="1" customHeight="1" outlineLevel="1" x14ac:dyDescent="0.25">
      <c r="C52" s="107">
        <f>'Gemensamma Tjänster'!AW2</f>
        <v>0</v>
      </c>
      <c r="D52" s="114">
        <f>'Gemensamma Tjänster'!AW18</f>
        <v>0</v>
      </c>
      <c r="E52" s="115"/>
      <c r="F52" s="94">
        <f>'Gemensamma Tjänster'!AW31</f>
        <v>0</v>
      </c>
      <c r="G52" s="115"/>
      <c r="H52" s="94">
        <f>'Gemensamma Tjänster'!AW32</f>
        <v>0</v>
      </c>
      <c r="I52" s="115"/>
      <c r="J52" s="116">
        <f>'Gemensamma Tjänster'!AW33</f>
        <v>0</v>
      </c>
    </row>
    <row r="53" spans="3:10" ht="15" hidden="1" customHeight="1" outlineLevel="1" x14ac:dyDescent="0.25">
      <c r="C53" s="107">
        <f>'Gemensamma Tjänster'!AX2</f>
        <v>0</v>
      </c>
      <c r="D53" s="114">
        <f>'Gemensamma Tjänster'!AX18</f>
        <v>0</v>
      </c>
      <c r="E53" s="115"/>
      <c r="F53" s="94">
        <f>'Gemensamma Tjänster'!AX31</f>
        <v>0</v>
      </c>
      <c r="G53" s="115"/>
      <c r="H53" s="94">
        <f>'Gemensamma Tjänster'!AX32</f>
        <v>0</v>
      </c>
      <c r="I53" s="115"/>
      <c r="J53" s="116">
        <f>'Gemensamma Tjänster'!AX33</f>
        <v>0</v>
      </c>
    </row>
    <row r="54" spans="3:10" ht="15" hidden="1" customHeight="1" outlineLevel="1" x14ac:dyDescent="0.25">
      <c r="C54" s="107">
        <f>'Gemensamma Tjänster'!AY2</f>
        <v>0</v>
      </c>
      <c r="D54" s="114">
        <f>'Gemensamma Tjänster'!AY18</f>
        <v>0</v>
      </c>
      <c r="E54" s="115"/>
      <c r="F54" s="94">
        <f>'Gemensamma Tjänster'!AY31</f>
        <v>0</v>
      </c>
      <c r="G54" s="115"/>
      <c r="H54" s="94">
        <f>'Gemensamma Tjänster'!AY32</f>
        <v>0</v>
      </c>
      <c r="I54" s="115"/>
      <c r="J54" s="116">
        <f>'Gemensamma Tjänster'!AY33</f>
        <v>0</v>
      </c>
    </row>
    <row r="55" spans="3:10" ht="15" hidden="1" customHeight="1" outlineLevel="1" thickBot="1" x14ac:dyDescent="0.3">
      <c r="C55" s="117">
        <f>'Gemensamma Tjänster'!AZ2</f>
        <v>0</v>
      </c>
      <c r="D55" s="118">
        <f>'Gemensamma Tjänster'!AZ18</f>
        <v>0</v>
      </c>
      <c r="E55" s="119"/>
      <c r="F55" s="95">
        <f>'Gemensamma Tjänster'!AZ31</f>
        <v>0</v>
      </c>
      <c r="G55" s="119"/>
      <c r="H55" s="95">
        <f>'Gemensamma Tjänster'!AZ32</f>
        <v>0</v>
      </c>
      <c r="I55" s="119"/>
      <c r="J55" s="120">
        <f>'Gemensamma Tjänster'!AZ33</f>
        <v>0</v>
      </c>
    </row>
    <row r="56" spans="3:10" hidden="1" outlineLevel="1" x14ac:dyDescent="0.25">
      <c r="C56" s="115"/>
      <c r="D56" s="114"/>
      <c r="E56" s="115"/>
      <c r="F56" s="115"/>
      <c r="G56" s="115"/>
      <c r="H56" s="115"/>
      <c r="I56" s="115"/>
      <c r="J56" s="115"/>
    </row>
    <row r="57" spans="3:10" ht="15.75" collapsed="1" thickBot="1" x14ac:dyDescent="0.3">
      <c r="C57" s="115"/>
      <c r="D57" s="121"/>
      <c r="E57" s="115"/>
      <c r="F57" s="115"/>
      <c r="G57" s="115"/>
      <c r="H57" s="115"/>
      <c r="I57" s="115"/>
      <c r="J57" s="115"/>
    </row>
    <row r="58" spans="3:10" ht="21" x14ac:dyDescent="0.25">
      <c r="C58" s="108" t="s">
        <v>31</v>
      </c>
      <c r="D58" s="109">
        <f>SUM(D59:D107)</f>
        <v>33929656.593605615</v>
      </c>
      <c r="E58" s="110"/>
      <c r="F58" s="110" t="s">
        <v>39</v>
      </c>
      <c r="G58" s="110"/>
      <c r="H58" s="110"/>
      <c r="I58" s="110"/>
      <c r="J58" s="122"/>
    </row>
    <row r="59" spans="3:10" hidden="1" outlineLevel="1" x14ac:dyDescent="0.25">
      <c r="C59" s="107" t="str">
        <f>'Valbara Tjänster'!F1</f>
        <v>Händelseanalys (Nitha)</v>
      </c>
      <c r="D59" s="114">
        <f>'Valbara Tjänster'!F14</f>
        <v>776242.94108400005</v>
      </c>
      <c r="E59" s="115"/>
      <c r="F59" s="115" t="str">
        <f>'Valbara Tjänster'!F27</f>
        <v>Kvartal förskott</v>
      </c>
      <c r="G59" s="115"/>
      <c r="H59" s="115" t="str">
        <f>'Valbara Tjänster'!F28</f>
        <v>Dec,Mar,Jun,Sep</v>
      </c>
      <c r="I59" s="115"/>
      <c r="J59" s="116" t="str">
        <f>'Valbara Tjänster'!F29</f>
        <v>N/A</v>
      </c>
    </row>
    <row r="60" spans="3:10" ht="30" hidden="1" outlineLevel="1" x14ac:dyDescent="0.25">
      <c r="C60" s="107" t="str">
        <f>'Valbara Tjänster'!J1</f>
        <v>IAM IdP
(egna anslutningar)</v>
      </c>
      <c r="D60" s="114">
        <f>'Valbara Tjänster'!J14</f>
        <v>220085.89199999999</v>
      </c>
      <c r="E60" s="115"/>
      <c r="F60" s="115" t="str">
        <f>'Valbara Tjänster'!J27</f>
        <v>Kvartal förskott</v>
      </c>
      <c r="G60" s="115"/>
      <c r="H60" s="115" t="str">
        <f>'Valbara Tjänster'!J28</f>
        <v>Dec,Mar,Jun,Sep</v>
      </c>
      <c r="I60" s="115"/>
      <c r="J60" s="116" t="str">
        <f>'Valbara Tjänster'!J29</f>
        <v>N/A</v>
      </c>
    </row>
    <row r="61" spans="3:10" hidden="1" outlineLevel="1" x14ac:dyDescent="0.25">
      <c r="C61" s="107" t="str">
        <f>'Valbara Tjänster'!N1</f>
        <v>Säkerhets-tjänster Logg, spärr &amp; samtycke</v>
      </c>
      <c r="D61" s="114">
        <f>'Valbara Tjänster'!N14</f>
        <v>220085.89199999999</v>
      </c>
      <c r="E61" s="115"/>
      <c r="F61" s="115" t="str">
        <f>'Valbara Tjänster'!N27</f>
        <v>Kvartal förskott</v>
      </c>
      <c r="G61" s="115"/>
      <c r="H61" s="115" t="str">
        <f>'Valbara Tjänster'!N28</f>
        <v>Dec,Mar,Jun,Sep</v>
      </c>
      <c r="I61" s="115"/>
      <c r="J61" s="116" t="str">
        <f>'Valbara Tjänster'!N29</f>
        <v>N/A</v>
      </c>
    </row>
    <row r="62" spans="3:10" hidden="1" outlineLevel="1" x14ac:dyDescent="0.25">
      <c r="C62" s="107" t="str">
        <f>'Valbara Tjänster'!R1</f>
        <v>IAM Autentisering (egna anslutningar)</v>
      </c>
      <c r="D62" s="114">
        <f>'Valbara Tjänster'!R14</f>
        <v>0</v>
      </c>
      <c r="E62" s="115"/>
      <c r="F62" s="115" t="str">
        <f>'Valbara Tjänster'!R27</f>
        <v>Kvartal förskott</v>
      </c>
      <c r="G62" s="115"/>
      <c r="H62" s="115" t="str">
        <f>'Valbara Tjänster'!R28</f>
        <v>Dec,Mar,Jun,Sep</v>
      </c>
      <c r="I62" s="115"/>
      <c r="J62" s="116" t="str">
        <f>'Valbara Tjänster'!R29</f>
        <v>N/A</v>
      </c>
    </row>
    <row r="63" spans="3:10" hidden="1" outlineLevel="1" x14ac:dyDescent="0.25">
      <c r="C63" s="107" t="str">
        <f>'Valbara Tjänster'!V1</f>
        <v>Personuppgifts- tjänst</v>
      </c>
      <c r="D63" s="114">
        <f>'Valbara Tjänster'!V14</f>
        <v>220085.89199999999</v>
      </c>
      <c r="E63" s="115"/>
      <c r="F63" s="115" t="str">
        <f>'Valbara Tjänster'!V27</f>
        <v>Kvartal förskott</v>
      </c>
      <c r="G63" s="115"/>
      <c r="H63" s="115" t="str">
        <f>'Valbara Tjänster'!V28</f>
        <v>Dec,Mar,Jun,Sep</v>
      </c>
      <c r="I63" s="115"/>
      <c r="J63" s="116" t="str">
        <f>'Valbara Tjänster'!V29</f>
        <v>N/A</v>
      </c>
    </row>
    <row r="64" spans="3:10" ht="45" hidden="1" outlineLevel="1" x14ac:dyDescent="0.25">
      <c r="C64" s="107" t="str">
        <f>'Valbara Tjänster'!Z1</f>
        <v xml:space="preserve">1177 formulär- hantering </v>
      </c>
      <c r="D64" s="114">
        <f>'Valbara Tjänster'!Z14</f>
        <v>1655772.1912836002</v>
      </c>
      <c r="E64" s="115"/>
      <c r="F64" s="115" t="str">
        <f>'Valbara Tjänster'!Z27</f>
        <v>Kvartal förskott</v>
      </c>
      <c r="G64" s="115"/>
      <c r="H64" s="115" t="str">
        <f>'Valbara Tjänster'!Z28</f>
        <v>Dec,Mar,Jun,Sep</v>
      </c>
      <c r="I64" s="115"/>
      <c r="J64" s="116" t="str">
        <f>'Valbara Tjänster'!Z29</f>
        <v>N/A</v>
      </c>
    </row>
    <row r="65" spans="3:10" hidden="1" outlineLevel="1" x14ac:dyDescent="0.25">
      <c r="C65" s="107" t="str">
        <f>'Valbara Tjänster'!AD1</f>
        <v xml:space="preserve">Ombudstjänsten </v>
      </c>
      <c r="D65" s="114">
        <f>'Valbara Tjänster'!AD14</f>
        <v>0</v>
      </c>
      <c r="E65" s="115"/>
      <c r="F65" s="115" t="str">
        <f>'Valbara Tjänster'!AD27</f>
        <v>Kvartal förskott</v>
      </c>
      <c r="G65" s="115"/>
      <c r="H65" s="115" t="str">
        <f>'Valbara Tjänster'!AD28</f>
        <v>Dec,Mar,Jun,Sep</v>
      </c>
      <c r="I65" s="115"/>
      <c r="J65" s="116" t="str">
        <f>'Valbara Tjänster'!AD29</f>
        <v>N/A</v>
      </c>
    </row>
    <row r="66" spans="3:10" ht="120" hidden="1" outlineLevel="1" x14ac:dyDescent="0.25">
      <c r="C66" s="107" t="str">
        <f>'Valbara Tjänster'!AH1</f>
        <v>Hjälpmedels-tjänsten abonnemang</v>
      </c>
      <c r="D66" s="114">
        <f>'Valbara Tjänster'!AH14</f>
        <v>52000</v>
      </c>
      <c r="E66" s="115"/>
      <c r="F66" s="11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115"/>
      <c r="H66" s="115" t="str">
        <f>'Valbara Tjänster'!AH28</f>
        <v>Dec, Mar, Jun, Sep</v>
      </c>
      <c r="I66" s="115"/>
      <c r="J66" s="116" t="str">
        <f>'Valbara Tjänster'!AH29</f>
        <v>Prognos</v>
      </c>
    </row>
    <row r="67" spans="3:10" ht="45" hidden="1" outlineLevel="1" x14ac:dyDescent="0.25">
      <c r="C67" s="107" t="str">
        <f>'Valbara Tjänster'!AL1</f>
        <v>E-klient</v>
      </c>
      <c r="D67" s="114">
        <f>'Valbara Tjänster'!AL14</f>
        <v>4120088.1696000006</v>
      </c>
      <c r="E67" s="115"/>
      <c r="F67" s="115" t="str">
        <f>'Valbara Tjänster'!AL27</f>
        <v>Halvårsvis i efterskott av förvaltning. Volymbaserade priser</v>
      </c>
      <c r="G67" s="115"/>
      <c r="H67" s="115" t="str">
        <f>'Valbara Tjänster'!AL28</f>
        <v>Jun, Dec</v>
      </c>
      <c r="I67" s="115"/>
      <c r="J67" s="116" t="str">
        <f>'Valbara Tjänster'!AL29</f>
        <v>Prognos 2023! Faktureras av förvaltningen</v>
      </c>
    </row>
    <row r="68" spans="3:10" ht="60" hidden="1" outlineLevel="1" x14ac:dyDescent="0.25">
      <c r="C68" s="107" t="str">
        <f>'Valbara Tjänster'!AP1</f>
        <v>Eira Licenser (innehåll)</v>
      </c>
      <c r="D68" s="114">
        <f>'Valbara Tjänster'!AP14</f>
        <v>7264280.6937582968</v>
      </c>
      <c r="E68" s="115"/>
      <c r="F68" s="115" t="str">
        <f>'Valbara Tjänster'!AP27</f>
        <v>Licenskostnaden fördelas solidariskt mellan landsting och regioner baserat på antal invånare.</v>
      </c>
      <c r="G68" s="115"/>
      <c r="H68" s="115" t="str">
        <f>'Valbara Tjänster'!AP28</f>
        <v>Årsvis engång i Dec</v>
      </c>
      <c r="I68" s="115"/>
      <c r="J68" s="116" t="str">
        <f>'Valbara Tjänster'!AP29</f>
        <v>Prognos</v>
      </c>
    </row>
    <row r="69" spans="3:10" ht="30" hidden="1" outlineLevel="1" x14ac:dyDescent="0.25">
      <c r="C69" s="107" t="str">
        <f>'Valbara Tjänster'!AT1</f>
        <v>Informations- utlämning till kvalitetsregister</v>
      </c>
      <c r="D69" s="114">
        <f>'Valbara Tjänster'!AT14</f>
        <v>0</v>
      </c>
      <c r="E69" s="115"/>
      <c r="F69" s="115" t="str">
        <f>'Valbara Tjänster'!AT27</f>
        <v>Faktureras separat av tjänstens förvaltning</v>
      </c>
      <c r="G69" s="115"/>
      <c r="H69" s="115" t="str">
        <f>'Valbara Tjänster'!AT28</f>
        <v xml:space="preserve"> </v>
      </c>
      <c r="I69" s="115"/>
      <c r="J69" s="123" t="str">
        <f>'Valbara Tjänster'!AT29</f>
        <v>Ingen ab.fakturering</v>
      </c>
    </row>
    <row r="70" spans="3:10" hidden="1" outlineLevel="1" x14ac:dyDescent="0.25">
      <c r="C70" s="107" t="str">
        <f>'Valbara Tjänster'!AX1</f>
        <v>Säker Digital Kommunikation SDK Utgår 2024!</v>
      </c>
      <c r="D70" s="114">
        <f>'Valbara Tjänster'!AX14</f>
        <v>0</v>
      </c>
      <c r="E70" s="115"/>
      <c r="F70" s="115" t="str">
        <f>'Valbara Tjänster'!AX27</f>
        <v>Ingen abonnemangsfakt 2023</v>
      </c>
      <c r="G70" s="115"/>
      <c r="H70" s="115">
        <f>'Valbara Tjänster'!AX28</f>
        <v>0</v>
      </c>
      <c r="I70" s="115"/>
      <c r="J70" s="116" t="str">
        <f>'Valbara Tjänster'!AX29</f>
        <v>Ingen fakturering 2024</v>
      </c>
    </row>
    <row r="71" spans="3:10" hidden="1" outlineLevel="1" x14ac:dyDescent="0.25">
      <c r="C71" s="107" t="str">
        <f>'Valbara Tjänster'!BB1</f>
        <v>Bild (i 1177 på telefon)</v>
      </c>
      <c r="D71" s="114">
        <f>'Valbara Tjänster'!BB14</f>
        <v>1093436.5975915201</v>
      </c>
      <c r="E71" s="115"/>
      <c r="F71" s="115" t="str">
        <f>'Valbara Tjänster'!BB27</f>
        <v>Kvartal förskott</v>
      </c>
      <c r="G71" s="115"/>
      <c r="H71" s="115" t="str">
        <f>'Valbara Tjänster'!BB28</f>
        <v>Dec,Mar,Jun,Sep</v>
      </c>
      <c r="I71" s="115"/>
      <c r="J71" s="116">
        <f>'Valbara Tjänster'!BB29</f>
        <v>0</v>
      </c>
    </row>
    <row r="72" spans="3:10" hidden="1" outlineLevel="1" x14ac:dyDescent="0.25">
      <c r="C72" s="107" t="str">
        <f>'Valbara Tjänster'!BF1</f>
        <v>Video (i 1177 på telefon)</v>
      </c>
      <c r="D72" s="114">
        <f>'Valbara Tjänster'!BF14</f>
        <v>0</v>
      </c>
      <c r="E72" s="115"/>
      <c r="F72" s="115" t="str">
        <f>'Valbara Tjänster'!BF27</f>
        <v>Kvartal förskott</v>
      </c>
      <c r="G72" s="115"/>
      <c r="H72" s="115" t="str">
        <f>'Valbara Tjänster'!BF28</f>
        <v>Dec,Mar,Jun,Sep</v>
      </c>
      <c r="I72" s="115"/>
      <c r="J72" s="116">
        <f>'Valbara Tjänster'!BF29</f>
        <v>0</v>
      </c>
    </row>
    <row r="73" spans="3:10" hidden="1" outlineLevel="1" x14ac:dyDescent="0.25">
      <c r="C73" s="107" t="str">
        <f>'Valbara Tjänster'!BJ1</f>
        <v>Utbudstjänsten</v>
      </c>
      <c r="D73" s="114">
        <f>'Valbara Tjänster'!BJ14</f>
        <v>0</v>
      </c>
      <c r="E73" s="115"/>
      <c r="F73" s="115" t="str">
        <f>'Valbara Tjänster'!BJ27</f>
        <v>Kvartal förskott</v>
      </c>
      <c r="G73" s="115"/>
      <c r="H73" s="115" t="str">
        <f>'Valbara Tjänster'!BJ28</f>
        <v>Dec,Mar,Jun,Sep</v>
      </c>
      <c r="I73" s="115"/>
      <c r="J73" s="116" t="str">
        <f>'Valbara Tjänster'!BJ29</f>
        <v>Pausad</v>
      </c>
    </row>
    <row r="74" spans="3:10" hidden="1" outlineLevel="1" x14ac:dyDescent="0.25">
      <c r="C74" s="107" t="str">
        <f>'Valbara Tjänster'!BN1</f>
        <v>Statistiktjänst Organisations-statistik</v>
      </c>
      <c r="D74" s="114">
        <f>'Valbara Tjänster'!BN14</f>
        <v>191870.8806456</v>
      </c>
      <c r="E74" s="115"/>
      <c r="F74" s="115" t="str">
        <f>'Valbara Tjänster'!BN27</f>
        <v>Kvartal förskott</v>
      </c>
      <c r="G74" s="115"/>
      <c r="H74" s="115" t="str">
        <f>'Valbara Tjänster'!BN28</f>
        <v>Dec,Mar,Jun,Sep</v>
      </c>
      <c r="I74" s="115"/>
      <c r="J74" s="116">
        <f>'Valbara Tjänster'!BN29</f>
        <v>0</v>
      </c>
    </row>
    <row r="75" spans="3:10" s="90" customFormat="1" ht="45" hidden="1" outlineLevel="1" x14ac:dyDescent="0.25">
      <c r="C75" s="107" t="str">
        <f>'Valbara Tjänster'!BR1</f>
        <v xml:space="preserve">1177 inkorg </v>
      </c>
      <c r="D75" s="114">
        <f>'Valbara Tjänster'!BR14</f>
        <v>1998083.36</v>
      </c>
      <c r="E75" s="115"/>
      <c r="F75" s="94" t="str">
        <f>'Valbara Tjänster'!BR27</f>
        <v xml:space="preserve">Volymsbaserad. Faktureras av förvaltning kvartalsvis efterskott </v>
      </c>
      <c r="G75" s="115"/>
      <c r="H75" s="94">
        <f>'Valbara Tjänster'!BR28</f>
        <v>0</v>
      </c>
      <c r="I75" s="115"/>
      <c r="J75" s="220">
        <f>'Valbara Tjänster'!BR29</f>
        <v>0</v>
      </c>
    </row>
    <row r="76" spans="3:10" s="90" customFormat="1" hidden="1" outlineLevel="1" x14ac:dyDescent="0.25">
      <c r="C76" s="107" t="str">
        <f>'Valbara Tjänster'!BV1</f>
        <v>Svevac 
Utgår 2024</v>
      </c>
      <c r="D76" s="114">
        <f>'Valbara Tjänster'!BV14</f>
        <v>0</v>
      </c>
      <c r="E76" s="115"/>
      <c r="F76" s="94" t="str">
        <f>'Valbara Tjänster'!BV27</f>
        <v>Prel. Engång förskott 2023</v>
      </c>
      <c r="G76" s="115"/>
      <c r="H76" s="94" t="str">
        <f>'Valbara Tjänster'!BV28</f>
        <v>Dec,Mars</v>
      </c>
      <c r="I76" s="115"/>
      <c r="J76" s="220" t="str">
        <f>'Valbara Tjänster'!BV29</f>
        <v>Avslutas halvår 2023</v>
      </c>
    </row>
    <row r="77" spans="3:10" s="90" customFormat="1" ht="30" hidden="1" outlineLevel="1" x14ac:dyDescent="0.25">
      <c r="C77" s="107" t="str">
        <f>'Valbara Tjänster'!BZ1</f>
        <v>Digitalt möte</v>
      </c>
      <c r="D77" s="114">
        <f>'Valbara Tjänster'!BZ14</f>
        <v>328640</v>
      </c>
      <c r="E77" s="115"/>
      <c r="F77" s="94" t="str">
        <f>'Valbara Tjänster'!BZ27</f>
        <v>Volymbaserad. Faktureras av förvaltning</v>
      </c>
      <c r="G77" s="115"/>
      <c r="H77" s="94">
        <f>'Valbara Tjänster'!BZ28</f>
        <v>0</v>
      </c>
      <c r="I77" s="115"/>
      <c r="J77" s="220" t="str">
        <f>'Valbara Tjänster'!BZ29</f>
        <v>Prognos</v>
      </c>
    </row>
    <row r="78" spans="3:10" s="90" customFormat="1" hidden="1" outlineLevel="1" x14ac:dyDescent="0.25">
      <c r="C78" s="107" t="str">
        <f>'Valbara Tjänster'!CD1</f>
        <v>Video och distans Infrastruktur</v>
      </c>
      <c r="D78" s="114">
        <f>'Valbara Tjänster'!CD14</f>
        <v>501854.83145144879</v>
      </c>
      <c r="E78" s="115"/>
      <c r="F78" s="94" t="str">
        <f>'Valbara Tjänster'!CD27</f>
        <v>Kvartal förskott</v>
      </c>
      <c r="G78" s="115"/>
      <c r="H78" s="94" t="str">
        <f>'Valbara Tjänster'!CD28</f>
        <v>Dec,Mar,Jun,Sep</v>
      </c>
      <c r="I78" s="115"/>
      <c r="J78" s="220">
        <f>'Valbara Tjänster'!CD29</f>
        <v>0</v>
      </c>
    </row>
    <row r="79" spans="3:10" s="90" customFormat="1" hidden="1" outlineLevel="1" x14ac:dyDescent="0.25">
      <c r="C79" s="107" t="str">
        <f>'Valbara Tjänster'!CH1</f>
        <v>Video &amp; distans Flerpartsmöte</v>
      </c>
      <c r="D79" s="114">
        <f>'Valbara Tjänster'!CH14</f>
        <v>939664.78571004001</v>
      </c>
      <c r="E79" s="115"/>
      <c r="F79" s="94" t="str">
        <f>'Valbara Tjänster'!CH27</f>
        <v>Kvartal förskott</v>
      </c>
      <c r="G79" s="115"/>
      <c r="H79" s="94" t="str">
        <f>'Valbara Tjänster'!CH28</f>
        <v>Dec,Mar,Jun,Sep</v>
      </c>
      <c r="I79" s="115"/>
      <c r="J79" s="220">
        <f>'Valbara Tjänster'!CH29</f>
        <v>0</v>
      </c>
    </row>
    <row r="80" spans="3:10" s="90" customFormat="1" hidden="1" outlineLevel="1" x14ac:dyDescent="0.25">
      <c r="C80" s="107" t="str">
        <f>'Valbara Tjänster'!CL1</f>
        <v xml:space="preserve">1177 Egen provhantering </v>
      </c>
      <c r="D80" s="114">
        <f>'Valbara Tjänster'!CL14</f>
        <v>1907411.064</v>
      </c>
      <c r="E80" s="115"/>
      <c r="F80" s="94" t="str">
        <f>'Valbara Tjänster'!CL27</f>
        <v>Kvartal förskott</v>
      </c>
      <c r="G80" s="115"/>
      <c r="H80" s="94" t="str">
        <f>'Valbara Tjänster'!CL28</f>
        <v>Dec,Mar,Jun,Sep</v>
      </c>
      <c r="I80" s="115"/>
      <c r="J80" s="220">
        <f>'Valbara Tjänster'!CL29</f>
        <v>0</v>
      </c>
    </row>
    <row r="81" spans="3:10" s="90" customFormat="1" ht="30" hidden="1" outlineLevel="1" x14ac:dyDescent="0.25">
      <c r="C81" s="107" t="str">
        <f>'Valbara Tjänster'!CP1</f>
        <v>1177 Symtom- bedömning och hänvisning</v>
      </c>
      <c r="D81" s="114">
        <f>'Valbara Tjänster'!CP14</f>
        <v>10564122.816000002</v>
      </c>
      <c r="E81" s="115"/>
      <c r="F81" s="94" t="str">
        <f>'Valbara Tjänster'!CP27</f>
        <v>Kvartal förskott</v>
      </c>
      <c r="G81" s="115"/>
      <c r="H81" s="94" t="str">
        <f>'Valbara Tjänster'!CP28</f>
        <v>Dec,Mar,Jun,Sep</v>
      </c>
      <c r="I81" s="115"/>
      <c r="J81" s="220" t="str">
        <f>'Valbara Tjänster'!CP29</f>
        <v>Mars 2023 separat sedan kvartalsvis förskott</v>
      </c>
    </row>
    <row r="82" spans="3:10" s="90" customFormat="1" hidden="1" outlineLevel="1" x14ac:dyDescent="0.25">
      <c r="C82" s="107" t="str">
        <f>'Valbara Tjänster'!CT1</f>
        <v>Underskrifts-tjänst (NY 2023)</v>
      </c>
      <c r="D82" s="114">
        <f>'Valbara Tjänster'!CT14</f>
        <v>0</v>
      </c>
      <c r="E82" s="115"/>
      <c r="F82" s="94" t="str">
        <f>'Valbara Tjänster'!CT27</f>
        <v>Kvartal förskott</v>
      </c>
      <c r="G82" s="115"/>
      <c r="H82" s="94" t="str">
        <f>'Valbara Tjänster'!CT28</f>
        <v>Dec,Mar,Jun,Sep</v>
      </c>
      <c r="I82" s="115"/>
      <c r="J82" s="220">
        <f>'Valbara Tjänster'!CT29</f>
        <v>0</v>
      </c>
    </row>
    <row r="83" spans="3:10" s="90" customFormat="1" ht="30" hidden="1" outlineLevel="1" x14ac:dyDescent="0.25">
      <c r="C83" s="107" t="str">
        <f>'Valbara Tjänster'!CX1</f>
        <v>Terminologi-tjänst (ny i förvaltning 2024)</v>
      </c>
      <c r="D83" s="114">
        <f>'Valbara Tjänster'!CX14</f>
        <v>1187375.5870031042</v>
      </c>
      <c r="E83" s="115"/>
      <c r="F83" s="94" t="str">
        <f>'Valbara Tjänster'!CX27</f>
        <v>Övergår från utveckling 2024</v>
      </c>
      <c r="G83" s="115"/>
      <c r="H83" s="94" t="str">
        <f>'Valbara Tjänster'!CX28</f>
        <v>Dec,Mar,Jun,Sep</v>
      </c>
      <c r="I83" s="115"/>
      <c r="J83" s="220" t="str">
        <f>'Valbara Tjänster'!CX29</f>
        <v>Faktureras 2023 mot utveckling</v>
      </c>
    </row>
    <row r="84" spans="3:10" s="90" customFormat="1" hidden="1" outlineLevel="1" x14ac:dyDescent="0.25">
      <c r="C84" s="107" t="str">
        <f>'Valbara Tjänster'!DB1</f>
        <v>Statistiktjänst export</v>
      </c>
      <c r="D84" s="114">
        <f>'Valbara Tjänster'!DB14</f>
        <v>688554.99947800802</v>
      </c>
      <c r="E84" s="115"/>
      <c r="F84" s="94" t="str">
        <f>'Valbara Tjänster'!DB27</f>
        <v>Kvartal förskott</v>
      </c>
      <c r="G84" s="115"/>
      <c r="H84" s="94" t="str">
        <f>'Valbara Tjänster'!DB28</f>
        <v>Dec,Mar,Jun,Sep</v>
      </c>
      <c r="I84" s="115"/>
      <c r="J84" s="220">
        <f>'Valbara Tjänster'!DB29</f>
        <v>0</v>
      </c>
    </row>
    <row r="85" spans="3:10" s="90" customFormat="1" hidden="1" outlineLevel="1" x14ac:dyDescent="0.25">
      <c r="C85" s="107" t="str">
        <f>'Valbara Tjänster'!DF1</f>
        <v>Beställning läkemedelsnära produkter</v>
      </c>
      <c r="D85" s="114">
        <f>'Valbara Tjänster'!DF14</f>
        <v>0</v>
      </c>
      <c r="E85" s="115"/>
      <c r="F85" s="94" t="str">
        <f>'Valbara Tjänster'!DF27</f>
        <v>Pris ej fastställt</v>
      </c>
      <c r="G85" s="115"/>
      <c r="H85" s="94">
        <f>'Valbara Tjänster'!DF28</f>
        <v>0</v>
      </c>
      <c r="I85" s="115"/>
      <c r="J85" s="220">
        <f>'Valbara Tjänster'!DF29</f>
        <v>0</v>
      </c>
    </row>
    <row r="86" spans="3:10" s="90" customFormat="1" ht="30" hidden="1" outlineLevel="1" x14ac:dyDescent="0.25">
      <c r="C86" s="107" t="str">
        <f>'Valbara Tjänster'!DJ1</f>
        <v>Net-Id</v>
      </c>
      <c r="D86" s="114">
        <f>'Valbara Tjänster'!DJ14</f>
        <v>0</v>
      </c>
      <c r="E86" s="115"/>
      <c r="F86" s="94" t="str">
        <f>'Valbara Tjänster'!DJ27</f>
        <v>Väntar på avsiktsförklaring</v>
      </c>
      <c r="G86" s="115"/>
      <c r="H86" s="94">
        <f>'Valbara Tjänster'!DJ28</f>
        <v>0</v>
      </c>
      <c r="I86" s="115"/>
      <c r="J86" s="220">
        <f>'Valbara Tjänster'!DJ29</f>
        <v>0</v>
      </c>
    </row>
    <row r="87" spans="3:10" s="90" customFormat="1" hidden="1" outlineLevel="1" x14ac:dyDescent="0.25">
      <c r="C87" s="107">
        <f>'Valbara Tjänster'!DN1</f>
        <v>0</v>
      </c>
      <c r="D87" s="114">
        <f>'Valbara Tjänster'!DN14</f>
        <v>0</v>
      </c>
      <c r="E87" s="115"/>
      <c r="F87" s="94">
        <f>'Valbara Tjänster'!DN27</f>
        <v>0</v>
      </c>
      <c r="G87" s="115"/>
      <c r="H87" s="94">
        <f>'Valbara Tjänster'!DN28</f>
        <v>0</v>
      </c>
      <c r="I87" s="115"/>
      <c r="J87" s="220">
        <f>'Valbara Tjänster'!DN29</f>
        <v>0</v>
      </c>
    </row>
    <row r="88" spans="3:10" s="90" customFormat="1" hidden="1" outlineLevel="1" x14ac:dyDescent="0.25">
      <c r="C88" s="107">
        <f>'Valbara Tjänster'!DR1</f>
        <v>0</v>
      </c>
      <c r="D88" s="114">
        <f>'Valbara Tjänster'!DR14</f>
        <v>0</v>
      </c>
      <c r="E88" s="115"/>
      <c r="F88" s="94">
        <f>'Valbara Tjänster'!DR27</f>
        <v>0</v>
      </c>
      <c r="G88" s="115"/>
      <c r="H88" s="94">
        <f>'Valbara Tjänster'!DR28</f>
        <v>0</v>
      </c>
      <c r="I88" s="115"/>
      <c r="J88" s="220">
        <f>'Valbara Tjänster'!DR29</f>
        <v>0</v>
      </c>
    </row>
    <row r="89" spans="3:10" s="90" customFormat="1" hidden="1" outlineLevel="1" x14ac:dyDescent="0.25">
      <c r="C89" s="107">
        <f>'Valbara Tjänster'!DV1</f>
        <v>0</v>
      </c>
      <c r="D89" s="114">
        <f>'Valbara Tjänster'!DV14</f>
        <v>0</v>
      </c>
      <c r="E89" s="115"/>
      <c r="F89" s="94">
        <f>'Valbara Tjänster'!DV27</f>
        <v>0</v>
      </c>
      <c r="G89" s="115"/>
      <c r="H89" s="94">
        <f>'Valbara Tjänster'!DV28</f>
        <v>0</v>
      </c>
      <c r="I89" s="115"/>
      <c r="J89" s="220">
        <f>'Valbara Tjänster'!DV29</f>
        <v>0</v>
      </c>
    </row>
    <row r="90" spans="3:10" s="90" customFormat="1" ht="15.75" hidden="1" customHeight="1" outlineLevel="1" x14ac:dyDescent="0.25">
      <c r="C90" s="107">
        <f>'Valbara Tjänster'!DZ1</f>
        <v>0</v>
      </c>
      <c r="D90" s="114">
        <f>'Valbara Tjänster'!DZ14</f>
        <v>0</v>
      </c>
      <c r="E90" s="115"/>
      <c r="F90" s="94">
        <f>'Valbara Tjänster'!DZ27</f>
        <v>0</v>
      </c>
      <c r="G90" s="115"/>
      <c r="H90" s="94">
        <f>'Valbara Tjänster'!DZ28</f>
        <v>0</v>
      </c>
      <c r="I90" s="115"/>
      <c r="J90" s="220">
        <f>'Valbara Tjänster'!DZ29</f>
        <v>0</v>
      </c>
    </row>
    <row r="91" spans="3:10" s="90" customFormat="1" ht="15.75" hidden="1" customHeight="1" outlineLevel="1" x14ac:dyDescent="0.25">
      <c r="C91" s="107">
        <f>'Valbara Tjänster'!ED1</f>
        <v>0</v>
      </c>
      <c r="D91" s="114">
        <f>'Valbara Tjänster'!ED14</f>
        <v>0</v>
      </c>
      <c r="E91" s="115"/>
      <c r="F91" s="94">
        <f>'Valbara Tjänster'!ED27</f>
        <v>0</v>
      </c>
      <c r="G91" s="115"/>
      <c r="H91" s="94">
        <f>'Valbara Tjänster'!ED28</f>
        <v>0</v>
      </c>
      <c r="I91" s="115"/>
      <c r="J91" s="220">
        <f>'Valbara Tjänster'!ED29</f>
        <v>0</v>
      </c>
    </row>
    <row r="92" spans="3:10" s="90" customFormat="1" ht="15.75" hidden="1" customHeight="1" outlineLevel="1" x14ac:dyDescent="0.25">
      <c r="C92" s="107">
        <f>'Valbara Tjänster'!EH1</f>
        <v>0</v>
      </c>
      <c r="D92" s="114">
        <f>'Valbara Tjänster'!EH14</f>
        <v>0</v>
      </c>
      <c r="E92" s="115"/>
      <c r="F92" s="94">
        <f>'Valbara Tjänster'!EH27</f>
        <v>0</v>
      </c>
      <c r="G92" s="115"/>
      <c r="H92" s="94">
        <f>'Valbara Tjänster'!EH28</f>
        <v>0</v>
      </c>
      <c r="I92" s="115"/>
      <c r="J92" s="220">
        <f>'Valbara Tjänster'!EH29</f>
        <v>0</v>
      </c>
    </row>
    <row r="93" spans="3:10" s="90" customFormat="1" ht="15.75" hidden="1" customHeight="1" outlineLevel="1" x14ac:dyDescent="0.25">
      <c r="C93" s="107">
        <f>'Valbara Tjänster'!EL1</f>
        <v>0</v>
      </c>
      <c r="D93" s="114">
        <f>'Valbara Tjänster'!EL14</f>
        <v>0</v>
      </c>
      <c r="E93" s="115"/>
      <c r="F93" s="94">
        <f>'Valbara Tjänster'!EL27</f>
        <v>0</v>
      </c>
      <c r="G93" s="115"/>
      <c r="H93" s="94">
        <f>'Valbara Tjänster'!EL28</f>
        <v>0</v>
      </c>
      <c r="I93" s="115"/>
      <c r="J93" s="220">
        <f>'Valbara Tjänster'!EL29</f>
        <v>0</v>
      </c>
    </row>
    <row r="94" spans="3:10" s="90" customFormat="1" ht="15.75" hidden="1" customHeight="1" outlineLevel="1" x14ac:dyDescent="0.25">
      <c r="C94" s="107">
        <f>'Valbara Tjänster'!EP1</f>
        <v>0</v>
      </c>
      <c r="D94" s="114">
        <f>'Valbara Tjänster'!EP14</f>
        <v>0</v>
      </c>
      <c r="E94" s="115"/>
      <c r="F94" s="94">
        <f>'Valbara Tjänster'!EP27</f>
        <v>0</v>
      </c>
      <c r="G94" s="115"/>
      <c r="H94" s="94">
        <f>'Valbara Tjänster'!EP28</f>
        <v>0</v>
      </c>
      <c r="I94" s="115"/>
      <c r="J94" s="220">
        <f>'Valbara Tjänster'!EP29</f>
        <v>0</v>
      </c>
    </row>
    <row r="95" spans="3:10" s="90" customFormat="1" ht="15.75" hidden="1" customHeight="1" outlineLevel="1" x14ac:dyDescent="0.25">
      <c r="C95" s="107">
        <f>'Valbara Tjänster'!ET1</f>
        <v>0</v>
      </c>
      <c r="D95" s="114">
        <f>'Valbara Tjänster'!ET14</f>
        <v>0</v>
      </c>
      <c r="E95" s="115"/>
      <c r="F95" s="94">
        <f>'Valbara Tjänster'!ET27</f>
        <v>0</v>
      </c>
      <c r="G95" s="115"/>
      <c r="H95" s="94">
        <f>'Valbara Tjänster'!ET28</f>
        <v>0</v>
      </c>
      <c r="I95" s="115"/>
      <c r="J95" s="220">
        <f>'Valbara Tjänster'!ET29</f>
        <v>0</v>
      </c>
    </row>
    <row r="96" spans="3:10" s="90" customFormat="1" ht="15.75" hidden="1" customHeight="1" outlineLevel="1" x14ac:dyDescent="0.25">
      <c r="C96" s="107">
        <f>'Valbara Tjänster'!EX1</f>
        <v>0</v>
      </c>
      <c r="D96" s="114">
        <f>'Valbara Tjänster'!EX14</f>
        <v>0</v>
      </c>
      <c r="E96" s="115"/>
      <c r="F96" s="94">
        <f>'Valbara Tjänster'!EX27</f>
        <v>0</v>
      </c>
      <c r="G96" s="115"/>
      <c r="H96" s="94">
        <f>'Valbara Tjänster'!EX28</f>
        <v>0</v>
      </c>
      <c r="I96" s="115"/>
      <c r="J96" s="220">
        <f>'Valbara Tjänster'!EX29</f>
        <v>0</v>
      </c>
    </row>
    <row r="97" spans="3:10" s="90" customFormat="1" ht="15.75" hidden="1" customHeight="1" outlineLevel="1" x14ac:dyDescent="0.25">
      <c r="C97" s="107">
        <f>'Valbara Tjänster'!FB1</f>
        <v>0</v>
      </c>
      <c r="D97" s="114">
        <f>'Valbara Tjänster'!FB14</f>
        <v>0</v>
      </c>
      <c r="E97" s="115"/>
      <c r="F97" s="94">
        <f>'Valbara Tjänster'!FB27</f>
        <v>0</v>
      </c>
      <c r="G97" s="115"/>
      <c r="H97" s="94">
        <f>'Valbara Tjänster'!FB28</f>
        <v>0</v>
      </c>
      <c r="I97" s="115"/>
      <c r="J97" s="220">
        <f>'Valbara Tjänster'!FB29</f>
        <v>0</v>
      </c>
    </row>
    <row r="98" spans="3:10" s="90" customFormat="1" ht="15.75" hidden="1" customHeight="1" outlineLevel="1" x14ac:dyDescent="0.25">
      <c r="C98" s="107">
        <f>'Valbara Tjänster'!FF1</f>
        <v>0</v>
      </c>
      <c r="D98" s="114">
        <f>'Valbara Tjänster'!FF14</f>
        <v>0</v>
      </c>
      <c r="E98" s="115"/>
      <c r="F98" s="94">
        <f>'Valbara Tjänster'!FF27</f>
        <v>0</v>
      </c>
      <c r="G98" s="115"/>
      <c r="H98" s="94">
        <f>'Valbara Tjänster'!FF28</f>
        <v>0</v>
      </c>
      <c r="I98" s="115"/>
      <c r="J98" s="220">
        <f>'Valbara Tjänster'!FF29</f>
        <v>0</v>
      </c>
    </row>
    <row r="99" spans="3:10" s="90" customFormat="1" ht="15.75" hidden="1" customHeight="1" outlineLevel="1" x14ac:dyDescent="0.25">
      <c r="C99" s="107">
        <f>'Valbara Tjänster'!FJ1</f>
        <v>0</v>
      </c>
      <c r="D99" s="114">
        <f>'Valbara Tjänster'!FJ14</f>
        <v>0</v>
      </c>
      <c r="E99" s="115"/>
      <c r="F99" s="94">
        <f>'Valbara Tjänster'!FJ27</f>
        <v>0</v>
      </c>
      <c r="G99" s="115"/>
      <c r="H99" s="94">
        <f>'Valbara Tjänster'!FJ28</f>
        <v>0</v>
      </c>
      <c r="I99" s="115"/>
      <c r="J99" s="220">
        <f>'Valbara Tjänster'!FJ29</f>
        <v>0</v>
      </c>
    </row>
    <row r="100" spans="3:10" s="90" customFormat="1" ht="15.75" hidden="1" customHeight="1" outlineLevel="1" x14ac:dyDescent="0.25">
      <c r="C100" s="107">
        <f>'Valbara Tjänster'!FN1</f>
        <v>0</v>
      </c>
      <c r="D100" s="114">
        <f>'Valbara Tjänster'!FN14</f>
        <v>0</v>
      </c>
      <c r="E100" s="115"/>
      <c r="F100" s="94">
        <f>'Valbara Tjänster'!FN27</f>
        <v>0</v>
      </c>
      <c r="G100" s="115"/>
      <c r="H100" s="94">
        <f>'Valbara Tjänster'!FN28</f>
        <v>0</v>
      </c>
      <c r="I100" s="115"/>
      <c r="J100" s="220">
        <f>'Valbara Tjänster'!FN29</f>
        <v>0</v>
      </c>
    </row>
    <row r="101" spans="3:10" s="90" customFormat="1" ht="15.75" hidden="1" customHeight="1" outlineLevel="1" x14ac:dyDescent="0.25">
      <c r="C101" s="107">
        <f>'Valbara Tjänster'!FR1</f>
        <v>0</v>
      </c>
      <c r="D101" s="114">
        <f>'Valbara Tjänster'!FR14</f>
        <v>0</v>
      </c>
      <c r="E101" s="115"/>
      <c r="F101" s="94">
        <f>'Valbara Tjänster'!FR27</f>
        <v>0</v>
      </c>
      <c r="G101" s="115"/>
      <c r="H101" s="94">
        <f>'Valbara Tjänster'!FR28</f>
        <v>0</v>
      </c>
      <c r="I101" s="115"/>
      <c r="J101" s="220">
        <f>'Valbara Tjänster'!FR29</f>
        <v>0</v>
      </c>
    </row>
    <row r="102" spans="3:10" s="90" customFormat="1" ht="15.75" hidden="1" customHeight="1" outlineLevel="1" x14ac:dyDescent="0.25">
      <c r="C102" s="107">
        <f>'Valbara Tjänster'!FV1</f>
        <v>0</v>
      </c>
      <c r="D102" s="114">
        <f>'Valbara Tjänster'!FV14</f>
        <v>0</v>
      </c>
      <c r="E102" s="115"/>
      <c r="F102" s="94">
        <f>'Valbara Tjänster'!FV27</f>
        <v>0</v>
      </c>
      <c r="G102" s="115"/>
      <c r="H102" s="94">
        <f>'Valbara Tjänster'!FV28</f>
        <v>0</v>
      </c>
      <c r="I102" s="115"/>
      <c r="J102" s="220">
        <f>'Valbara Tjänster'!FV29</f>
        <v>0</v>
      </c>
    </row>
    <row r="103" spans="3:10" s="90" customFormat="1" ht="15.75" hidden="1" customHeight="1" outlineLevel="1" x14ac:dyDescent="0.25">
      <c r="C103" s="107">
        <f>'Valbara Tjänster'!FZ1</f>
        <v>0</v>
      </c>
      <c r="D103" s="114">
        <f>'Valbara Tjänster'!FZ14</f>
        <v>0</v>
      </c>
      <c r="E103" s="115"/>
      <c r="F103" s="94">
        <f>'Valbara Tjänster'!FZ27</f>
        <v>0</v>
      </c>
      <c r="G103" s="115"/>
      <c r="H103" s="94">
        <f>'Valbara Tjänster'!FZ28</f>
        <v>0</v>
      </c>
      <c r="I103" s="115"/>
      <c r="J103" s="220">
        <f>'Valbara Tjänster'!FZ29</f>
        <v>0</v>
      </c>
    </row>
    <row r="104" spans="3:10" s="90" customFormat="1" ht="15.75" hidden="1" customHeight="1" outlineLevel="1" x14ac:dyDescent="0.25">
      <c r="C104" s="107">
        <f>'Valbara Tjänster'!GD1</f>
        <v>0</v>
      </c>
      <c r="D104" s="114">
        <f>'Valbara Tjänster'!GD14</f>
        <v>0</v>
      </c>
      <c r="E104" s="115"/>
      <c r="F104" s="94">
        <f>'Valbara Tjänster'!GD27</f>
        <v>0</v>
      </c>
      <c r="G104" s="115"/>
      <c r="H104" s="94">
        <f>'Valbara Tjänster'!GD28</f>
        <v>0</v>
      </c>
      <c r="I104" s="115"/>
      <c r="J104" s="220">
        <f>'Valbara Tjänster'!GD29</f>
        <v>0</v>
      </c>
    </row>
    <row r="105" spans="3:10" s="90" customFormat="1" ht="15.75" hidden="1" customHeight="1" outlineLevel="1" x14ac:dyDescent="0.25">
      <c r="C105" s="107">
        <f>'Valbara Tjänster'!GH1</f>
        <v>0</v>
      </c>
      <c r="D105" s="114">
        <f>'Valbara Tjänster'!GH14</f>
        <v>0</v>
      </c>
      <c r="E105" s="115"/>
      <c r="F105" s="94">
        <f>'Valbara Tjänster'!GH27</f>
        <v>0</v>
      </c>
      <c r="G105" s="115"/>
      <c r="H105" s="94">
        <f>'Valbara Tjänster'!GH28</f>
        <v>0</v>
      </c>
      <c r="I105" s="115"/>
      <c r="J105" s="220">
        <f>'Valbara Tjänster'!GH29</f>
        <v>0</v>
      </c>
    </row>
    <row r="106" spans="3:10" s="90" customFormat="1" ht="15.75" hidden="1" customHeight="1" outlineLevel="1" x14ac:dyDescent="0.25">
      <c r="C106" s="107">
        <f>'Valbara Tjänster'!GL1</f>
        <v>0</v>
      </c>
      <c r="D106" s="114">
        <f>'Valbara Tjänster'!GL14</f>
        <v>0</v>
      </c>
      <c r="E106" s="115"/>
      <c r="F106" s="94">
        <f>'Valbara Tjänster'!GL27</f>
        <v>0</v>
      </c>
      <c r="G106" s="115"/>
      <c r="H106" s="94">
        <f>'Valbara Tjänster'!GL28</f>
        <v>0</v>
      </c>
      <c r="I106" s="115"/>
      <c r="J106" s="220">
        <f>'Valbara Tjänster'!GL29</f>
        <v>0</v>
      </c>
    </row>
    <row r="107" spans="3:10" s="90" customFormat="1" ht="15.75" hidden="1" customHeight="1" outlineLevel="1" thickBot="1" x14ac:dyDescent="0.3">
      <c r="C107" s="117">
        <f>'Valbara Tjänster'!GP1</f>
        <v>0</v>
      </c>
      <c r="D107" s="118">
        <f>'Valbara Tjänster'!GP14</f>
        <v>0</v>
      </c>
      <c r="E107" s="119"/>
      <c r="F107" s="95">
        <f>'Valbara Tjänster'!GP27</f>
        <v>0</v>
      </c>
      <c r="G107" s="119"/>
      <c r="H107" s="95">
        <f>'Valbara Tjänster'!GP28</f>
        <v>0</v>
      </c>
      <c r="I107" s="119"/>
      <c r="J107" s="221">
        <f>'Valbara Tjänster'!GP29</f>
        <v>0</v>
      </c>
    </row>
    <row r="108" spans="3:10" hidden="1" outlineLevel="1" x14ac:dyDescent="0.25">
      <c r="C108" s="115"/>
      <c r="D108" s="114"/>
      <c r="E108" s="115"/>
      <c r="F108" s="115"/>
      <c r="G108" s="115"/>
      <c r="H108" s="115"/>
      <c r="I108" s="115"/>
      <c r="J108" s="115"/>
    </row>
    <row r="109" spans="3:10" ht="15.75" collapsed="1" thickBot="1" x14ac:dyDescent="0.3">
      <c r="C109" s="115"/>
      <c r="D109" s="115"/>
      <c r="E109" s="115"/>
      <c r="F109" s="115"/>
      <c r="G109" s="115"/>
      <c r="H109" s="115"/>
      <c r="I109" s="115"/>
      <c r="J109" s="115"/>
    </row>
    <row r="110" spans="3:10" ht="21" x14ac:dyDescent="0.25">
      <c r="C110" s="108" t="s">
        <v>58</v>
      </c>
      <c r="D110" s="109">
        <f>SUM(D111:D131)</f>
        <v>6083966.5660978565</v>
      </c>
      <c r="E110" s="110"/>
      <c r="F110" s="93" t="s">
        <v>39</v>
      </c>
      <c r="G110" s="111"/>
      <c r="H110" s="124"/>
      <c r="I110" s="110"/>
      <c r="J110" s="122"/>
    </row>
    <row r="111" spans="3:10" ht="12.75" hidden="1" customHeight="1" outlineLevel="1" x14ac:dyDescent="0.25">
      <c r="C111" s="107" t="str">
        <f>'Gemensamma i utveckling'!C1</f>
        <v>Utvecklingsram 2023</v>
      </c>
      <c r="D111" s="114">
        <f>'Gemensamma i utveckling'!C17</f>
        <v>6083966.5660978565</v>
      </c>
      <c r="E111" s="115"/>
      <c r="F111" s="94" t="str">
        <f>'Gemensamma i utveckling'!C30</f>
        <v xml:space="preserve">Faktureras i januari för helår 2022 </v>
      </c>
      <c r="G111" s="115"/>
      <c r="H111" s="115" t="str">
        <f>'Gemensamma i utveckling'!C31</f>
        <v>Engång</v>
      </c>
      <c r="I111" s="115"/>
      <c r="J111" s="116" t="str">
        <f>'Gemensamma i utveckling'!C32</f>
        <v>Januari</v>
      </c>
    </row>
    <row r="112" spans="3:10" ht="12.75" hidden="1" customHeight="1" outlineLevel="1" x14ac:dyDescent="0.25">
      <c r="C112" s="107" t="str">
        <f>'Gemensamma i utveckling'!D1</f>
        <v>Utveckling/förvaltning 1177 tidboking</v>
      </c>
      <c r="D112" s="114">
        <f>'Gemensamma i utveckling'!D17</f>
        <v>0</v>
      </c>
      <c r="E112" s="115"/>
      <c r="F112" s="94" t="str">
        <f>'Gemensamma i utveckling'!D30</f>
        <v xml:space="preserve"> -</v>
      </c>
      <c r="G112" s="115"/>
      <c r="H112" s="115" t="str">
        <f>'Gemensamma i utveckling'!D31</f>
        <v xml:space="preserve"> -</v>
      </c>
      <c r="I112" s="115"/>
      <c r="J112" s="116" t="str">
        <f>'Gemensamma i utveckling'!D32</f>
        <v xml:space="preserve"> -</v>
      </c>
    </row>
    <row r="113" spans="3:10" ht="12.75" hidden="1" customHeight="1" outlineLevel="1" x14ac:dyDescent="0.25">
      <c r="C113" s="107" t="str">
        <f>'Gemensamma i utveckling'!E1</f>
        <v>Fortsatt utveckling SITHS</v>
      </c>
      <c r="D113" s="114">
        <f>'Gemensamma i utveckling'!E17</f>
        <v>0</v>
      </c>
      <c r="E113" s="115"/>
      <c r="F113" s="106" t="str">
        <f>'Gemensamma i utveckling'!E30</f>
        <v>Ingen fakt 2023</v>
      </c>
      <c r="G113" s="115"/>
      <c r="H113" s="125" t="str">
        <f>'Gemensamma i utveckling'!E31</f>
        <v xml:space="preserve"> -</v>
      </c>
      <c r="I113" s="115"/>
      <c r="J113" s="123" t="str">
        <f>'Gemensamma i utveckling'!E32</f>
        <v xml:space="preserve"> -</v>
      </c>
    </row>
    <row r="114" spans="3:10" ht="12.75" hidden="1" customHeight="1" outlineLevel="1" x14ac:dyDescent="0.25">
      <c r="C114" s="107" t="str">
        <f>'Gemensamma i utveckling'!F1</f>
        <v>Pascal NLL-anpassning</v>
      </c>
      <c r="D114" s="114">
        <f>'Gemensamma i utveckling'!F17</f>
        <v>0</v>
      </c>
      <c r="E114" s="115"/>
      <c r="F114" s="94" t="str">
        <f>'Gemensamma i utveckling'!F30</f>
        <v>Ingen fakt 2023</v>
      </c>
      <c r="G114" s="115"/>
      <c r="H114" s="115" t="str">
        <f>'Gemensamma i utveckling'!F31</f>
        <v xml:space="preserve"> -</v>
      </c>
      <c r="I114" s="115"/>
      <c r="J114" s="116" t="str">
        <f>'Gemensamma i utveckling'!F32</f>
        <v xml:space="preserve"> -</v>
      </c>
    </row>
    <row r="115" spans="3:10" ht="12.75" hidden="1" customHeight="1" outlineLevel="1" x14ac:dyDescent="0.25">
      <c r="C115" s="107" t="str">
        <f>'Gemensamma i utveckling'!G1</f>
        <v>Utbyte av Säkerhetstj.</v>
      </c>
      <c r="D115" s="114">
        <f>'Gemensamma i utveckling'!G17</f>
        <v>0</v>
      </c>
      <c r="E115" s="115"/>
      <c r="F115" s="94" t="str">
        <f>'Gemensamma i utveckling'!G30</f>
        <v>Ingen fakt 2023</v>
      </c>
      <c r="G115" s="115"/>
      <c r="H115" s="115" t="str">
        <f>'Gemensamma i utveckling'!G31</f>
        <v xml:space="preserve"> -</v>
      </c>
      <c r="I115" s="115"/>
      <c r="J115" s="116" t="str">
        <f>'Gemensamma i utveckling'!G32</f>
        <v xml:space="preserve"> -</v>
      </c>
    </row>
    <row r="116" spans="3:10" ht="12.75" hidden="1" customHeight="1" outlineLevel="1" x14ac:dyDescent="0.25">
      <c r="C116" s="107" t="str">
        <f>'Gemensamma i utveckling'!H1</f>
        <v>Ny katalogtjänst HSA</v>
      </c>
      <c r="D116" s="114">
        <f>'Gemensamma i utveckling'!H17</f>
        <v>0</v>
      </c>
      <c r="E116" s="115"/>
      <c r="F116" s="94" t="str">
        <f>'Gemensamma i utveckling'!H30</f>
        <v>Ingen fakt 2023</v>
      </c>
      <c r="G116" s="115"/>
      <c r="H116" s="115" t="str">
        <f>'Gemensamma i utveckling'!H31</f>
        <v xml:space="preserve"> -</v>
      </c>
      <c r="I116" s="115"/>
      <c r="J116" s="116" t="str">
        <f>'Gemensamma i utveckling'!H32</f>
        <v xml:space="preserve"> -</v>
      </c>
    </row>
    <row r="117" spans="3:10" s="90" customFormat="1" ht="12.75" hidden="1" customHeight="1" outlineLevel="1" x14ac:dyDescent="0.25">
      <c r="C117" s="107" t="str">
        <f>'Gemensamma i utveckling'!I1</f>
        <v>Journalen &amp; NPÖ plattformsutv.</v>
      </c>
      <c r="D117" s="114">
        <f>'Gemensamma i utveckling'!I17</f>
        <v>0</v>
      </c>
      <c r="E117" s="115"/>
      <c r="F117" s="94" t="str">
        <f>'Gemensamma i utveckling'!I30</f>
        <v>Ingen fakt 2023</v>
      </c>
      <c r="G117" s="115"/>
      <c r="H117" s="90" t="str">
        <f>'Gemensamma i utveckling'!I31</f>
        <v xml:space="preserve"> -</v>
      </c>
      <c r="I117" s="115"/>
      <c r="J117" s="116" t="str">
        <f>'Gemensamma i utveckling'!I32</f>
        <v xml:space="preserve"> -</v>
      </c>
    </row>
    <row r="118" spans="3:10" s="90" customFormat="1" ht="12.75" hidden="1" customHeight="1" outlineLevel="1" x14ac:dyDescent="0.25">
      <c r="C118" s="107" t="str">
        <f>'Gemensamma i utveckling'!J1</f>
        <v xml:space="preserve">Hitta och jämför hjälpmedel på 1177 </v>
      </c>
      <c r="D118" s="114">
        <f>'Gemensamma i utveckling'!J17</f>
        <v>0</v>
      </c>
      <c r="E118" s="115"/>
      <c r="F118" s="94" t="str">
        <f>'Gemensamma i utveckling'!J30</f>
        <v>Ingen avs.förkl. Sannolikt finansiering utv.ram</v>
      </c>
      <c r="G118" s="115"/>
      <c r="H118" s="115" t="str">
        <f>'Gemensamma i utveckling'!J31</f>
        <v xml:space="preserve"> -</v>
      </c>
      <c r="I118" s="115"/>
      <c r="J118" s="116" t="str">
        <f>'Gemensamma i utveckling'!J32</f>
        <v xml:space="preserve"> -</v>
      </c>
    </row>
    <row r="119" spans="3:10" s="90" customFormat="1" ht="12.75" hidden="1" customHeight="1" outlineLevel="1" x14ac:dyDescent="0.25">
      <c r="C119" s="107" t="str">
        <f>'Gemensamma i utveckling'!K1</f>
        <v>Självbetjäning Hjälpmedel Via 1177</v>
      </c>
      <c r="D119" s="114">
        <f>'Gemensamma i utveckling'!K17</f>
        <v>0</v>
      </c>
      <c r="E119" s="115"/>
      <c r="F119" s="94" t="str">
        <f>'Gemensamma i utveckling'!K30</f>
        <v>Väntar på avsiktsförklaring</v>
      </c>
      <c r="G119" s="115"/>
      <c r="H119" s="115">
        <f>'Gemensamma i utveckling'!K31</f>
        <v>0</v>
      </c>
      <c r="I119" s="115"/>
      <c r="J119" s="116" t="str">
        <f>'Gemensamma i utveckling'!K32</f>
        <v xml:space="preserve"> -</v>
      </c>
    </row>
    <row r="120" spans="3:10" s="90" customFormat="1" ht="12.75" hidden="1" customHeight="1" outlineLevel="1" x14ac:dyDescent="0.25">
      <c r="C120" s="107">
        <f>'Gemensamma i utveckling'!L1</f>
        <v>0</v>
      </c>
      <c r="D120" s="114">
        <f>'Gemensamma i utveckling'!L17</f>
        <v>0</v>
      </c>
      <c r="E120" s="115"/>
      <c r="F120" s="94">
        <f>'Gemensamma i utveckling'!L30</f>
        <v>0</v>
      </c>
      <c r="G120" s="115"/>
      <c r="H120" s="115">
        <f>'Gemensamma i utveckling'!L31</f>
        <v>0</v>
      </c>
      <c r="I120" s="115"/>
      <c r="J120" s="116">
        <f>'Gemensamma i utveckling'!L32</f>
        <v>0</v>
      </c>
    </row>
    <row r="121" spans="3:10" s="90" customFormat="1" ht="12.75" hidden="1" customHeight="1" outlineLevel="1" x14ac:dyDescent="0.25">
      <c r="C121" s="107">
        <f>'Gemensamma i utveckling'!M1</f>
        <v>0</v>
      </c>
      <c r="D121" s="114">
        <f>'Gemensamma i utveckling'!M17</f>
        <v>0</v>
      </c>
      <c r="E121" s="115"/>
      <c r="F121" s="94">
        <f>'Gemensamma i utveckling'!M30</f>
        <v>0</v>
      </c>
      <c r="G121" s="115"/>
      <c r="H121" s="115">
        <f>'Gemensamma i utveckling'!M31</f>
        <v>0</v>
      </c>
      <c r="I121" s="115"/>
      <c r="J121" s="116">
        <f>'Gemensamma i utveckling'!M32</f>
        <v>0</v>
      </c>
    </row>
    <row r="122" spans="3:10" s="90" customFormat="1" ht="12.75" hidden="1" customHeight="1" outlineLevel="1" x14ac:dyDescent="0.25">
      <c r="C122" s="107">
        <f>'Gemensamma i utveckling'!N1</f>
        <v>0</v>
      </c>
      <c r="D122" s="114">
        <f>'Gemensamma i utveckling'!N17</f>
        <v>0</v>
      </c>
      <c r="E122" s="115"/>
      <c r="F122" s="94">
        <f>'Gemensamma i utveckling'!N30</f>
        <v>0</v>
      </c>
      <c r="G122" s="115"/>
      <c r="H122" s="115">
        <f>'Gemensamma i utveckling'!N31</f>
        <v>0</v>
      </c>
      <c r="I122" s="115"/>
      <c r="J122" s="116">
        <f>'Gemensamma i utveckling'!N32</f>
        <v>0</v>
      </c>
    </row>
    <row r="123" spans="3:10" s="90" customFormat="1" ht="12.75" hidden="1" customHeight="1" outlineLevel="1" x14ac:dyDescent="0.25">
      <c r="C123" s="107">
        <f>'Gemensamma i utveckling'!O1</f>
        <v>0</v>
      </c>
      <c r="D123" s="114">
        <f>'Gemensamma i utveckling'!O17</f>
        <v>0</v>
      </c>
      <c r="E123" s="115"/>
      <c r="F123" s="94">
        <f>'Gemensamma i utveckling'!O30</f>
        <v>0</v>
      </c>
      <c r="G123" s="115"/>
      <c r="H123" s="115">
        <f>'Gemensamma i utveckling'!O31</f>
        <v>0</v>
      </c>
      <c r="I123" s="115"/>
      <c r="J123" s="116">
        <f>'Gemensamma i utveckling'!O32</f>
        <v>0</v>
      </c>
    </row>
    <row r="124" spans="3:10" s="90" customFormat="1" ht="12.75" hidden="1" customHeight="1" outlineLevel="1" x14ac:dyDescent="0.25">
      <c r="C124" s="107">
        <f>'Gemensamma i utveckling'!P1</f>
        <v>0</v>
      </c>
      <c r="D124" s="114">
        <f>'Gemensamma i utveckling'!P17</f>
        <v>0</v>
      </c>
      <c r="E124" s="115"/>
      <c r="F124" s="94">
        <f>'Gemensamma i utveckling'!P30</f>
        <v>0</v>
      </c>
      <c r="G124" s="115"/>
      <c r="H124" s="115">
        <f>'Gemensamma i utveckling'!P31</f>
        <v>0</v>
      </c>
      <c r="I124" s="115"/>
      <c r="J124" s="116">
        <f>'Gemensamma i utveckling'!P32</f>
        <v>0</v>
      </c>
    </row>
    <row r="125" spans="3:10" s="90" customFormat="1" ht="12.75" hidden="1" customHeight="1" outlineLevel="1" x14ac:dyDescent="0.25">
      <c r="C125" s="107">
        <f>'Gemensamma i utveckling'!Q1</f>
        <v>0</v>
      </c>
      <c r="D125" s="114">
        <f>'Gemensamma i utveckling'!Q17</f>
        <v>0</v>
      </c>
      <c r="E125" s="115"/>
      <c r="F125" s="94">
        <f>'Gemensamma i utveckling'!Q30</f>
        <v>0</v>
      </c>
      <c r="G125" s="115"/>
      <c r="H125" s="115">
        <f>'Gemensamma i utveckling'!Q31</f>
        <v>0</v>
      </c>
      <c r="I125" s="115"/>
      <c r="J125" s="116">
        <f>'Gemensamma i utveckling'!Q32</f>
        <v>0</v>
      </c>
    </row>
    <row r="126" spans="3:10" s="90" customFormat="1" ht="12.75" hidden="1" customHeight="1" outlineLevel="1" x14ac:dyDescent="0.25">
      <c r="C126" s="107">
        <f>'Gemensamma i utveckling'!R1</f>
        <v>0</v>
      </c>
      <c r="D126" s="114">
        <f>'Gemensamma i utveckling'!R17</f>
        <v>0</v>
      </c>
      <c r="E126" s="115"/>
      <c r="F126" s="94">
        <f>'Gemensamma i utveckling'!R30</f>
        <v>0</v>
      </c>
      <c r="G126" s="115"/>
      <c r="H126" s="115">
        <f>'Gemensamma i utveckling'!R31</f>
        <v>0</v>
      </c>
      <c r="I126" s="115"/>
      <c r="J126" s="116">
        <f>'Gemensamma i utveckling'!R32</f>
        <v>0</v>
      </c>
    </row>
    <row r="127" spans="3:10" s="90" customFormat="1" ht="12.75" hidden="1" customHeight="1" outlineLevel="1" x14ac:dyDescent="0.25">
      <c r="C127" s="107">
        <f>'Gemensamma i utveckling'!S1</f>
        <v>0</v>
      </c>
      <c r="D127" s="114">
        <f>'Gemensamma i utveckling'!S17</f>
        <v>0</v>
      </c>
      <c r="E127" s="115"/>
      <c r="F127" s="94">
        <f>'Gemensamma i utveckling'!S30</f>
        <v>0</v>
      </c>
      <c r="G127" s="115"/>
      <c r="H127" s="115">
        <f>'Gemensamma i utveckling'!S31</f>
        <v>0</v>
      </c>
      <c r="I127" s="115"/>
      <c r="J127" s="116">
        <f>'Gemensamma i utveckling'!S32</f>
        <v>0</v>
      </c>
    </row>
    <row r="128" spans="3:10" s="90" customFormat="1" ht="12.75" hidden="1" customHeight="1" outlineLevel="1" x14ac:dyDescent="0.25">
      <c r="C128" s="107">
        <f>'Gemensamma i utveckling'!T1</f>
        <v>0</v>
      </c>
      <c r="D128" s="114">
        <f>'Gemensamma i utveckling'!T17</f>
        <v>0</v>
      </c>
      <c r="E128" s="115"/>
      <c r="F128" s="94">
        <f>'Gemensamma i utveckling'!T30</f>
        <v>0</v>
      </c>
      <c r="G128" s="115"/>
      <c r="H128" s="115">
        <f>'Gemensamma i utveckling'!T31</f>
        <v>0</v>
      </c>
      <c r="I128" s="115"/>
      <c r="J128" s="116">
        <f>'Gemensamma i utveckling'!T32</f>
        <v>0</v>
      </c>
    </row>
    <row r="129" spans="3:10" s="90" customFormat="1" ht="12.75" hidden="1" customHeight="1" outlineLevel="1" x14ac:dyDescent="0.25">
      <c r="C129" s="107">
        <f>'Gemensamma i utveckling'!U1</f>
        <v>0</v>
      </c>
      <c r="D129" s="114">
        <f>'Gemensamma i utveckling'!U17</f>
        <v>0</v>
      </c>
      <c r="E129" s="115"/>
      <c r="F129" s="94">
        <f>'Gemensamma i utveckling'!U30</f>
        <v>0</v>
      </c>
      <c r="G129" s="115"/>
      <c r="H129" s="115">
        <f>'Gemensamma i utveckling'!U31</f>
        <v>0</v>
      </c>
      <c r="I129" s="115"/>
      <c r="J129" s="116">
        <f>'Gemensamma i utveckling'!U32</f>
        <v>0</v>
      </c>
    </row>
    <row r="130" spans="3:10" s="90" customFormat="1" ht="12.75" hidden="1" customHeight="1" outlineLevel="1" x14ac:dyDescent="0.25">
      <c r="C130" s="107">
        <f>'Gemensamma i utveckling'!V1</f>
        <v>0</v>
      </c>
      <c r="D130" s="114">
        <f>'Gemensamma i utveckling'!V17</f>
        <v>0</v>
      </c>
      <c r="E130" s="115"/>
      <c r="F130" s="94">
        <f>'Gemensamma i utveckling'!V30</f>
        <v>0</v>
      </c>
      <c r="G130" s="115"/>
      <c r="H130" s="115">
        <f>'Gemensamma i utveckling'!V31</f>
        <v>0</v>
      </c>
      <c r="I130" s="115"/>
      <c r="J130" s="116">
        <f>'Gemensamma i utveckling'!V32</f>
        <v>0</v>
      </c>
    </row>
    <row r="131" spans="3:10" ht="12.75" hidden="1" customHeight="1" outlineLevel="1" thickBot="1" x14ac:dyDescent="0.3">
      <c r="C131" s="117">
        <f>'Gemensamma i utveckling'!W1</f>
        <v>0</v>
      </c>
      <c r="D131" s="118">
        <f>'Gemensamma i utveckling'!W17</f>
        <v>0</v>
      </c>
      <c r="E131" s="119"/>
      <c r="F131" s="95">
        <f>'Gemensamma i utveckling'!W30</f>
        <v>0</v>
      </c>
      <c r="G131" s="119"/>
      <c r="H131" s="119">
        <f>'Gemensamma i utveckling'!W31</f>
        <v>0</v>
      </c>
      <c r="I131" s="119"/>
      <c r="J131" s="120">
        <f>'Gemensamma i utveckling'!W32</f>
        <v>0</v>
      </c>
    </row>
    <row r="132" spans="3:10" hidden="1" outlineLevel="1" x14ac:dyDescent="0.25">
      <c r="C132" s="115"/>
      <c r="D132" s="114"/>
      <c r="E132" s="115"/>
      <c r="F132" s="115"/>
      <c r="G132" s="115"/>
      <c r="H132" s="115"/>
      <c r="I132" s="115"/>
      <c r="J132" s="115"/>
    </row>
    <row r="133" spans="3:10" ht="15.75" collapsed="1" thickBot="1" x14ac:dyDescent="0.3">
      <c r="C133" s="115"/>
      <c r="D133" s="115"/>
      <c r="E133" s="115"/>
      <c r="F133" s="115"/>
      <c r="G133" s="115"/>
      <c r="H133" s="115"/>
      <c r="I133" s="115"/>
      <c r="J133" s="115"/>
    </row>
    <row r="134" spans="3:10" ht="21" x14ac:dyDescent="0.25">
      <c r="C134" s="108" t="s">
        <v>59</v>
      </c>
      <c r="D134" s="109">
        <f>SUM(D135:D163)</f>
        <v>4126167.515461368</v>
      </c>
      <c r="E134" s="110"/>
      <c r="F134" s="110" t="s">
        <v>39</v>
      </c>
      <c r="G134" s="110"/>
      <c r="H134" s="110"/>
      <c r="I134" s="110"/>
      <c r="J134" s="122"/>
    </row>
    <row r="135" spans="3:10" hidden="1" outlineLevel="1" x14ac:dyDescent="0.25">
      <c r="C135" s="107" t="str">
        <f>'Valbara i utveckling'!F1</f>
        <v>Terminologitjänst NY!</v>
      </c>
      <c r="D135" s="114">
        <f>'Valbara i utveckling'!F17</f>
        <v>0</v>
      </c>
      <c r="E135" s="115"/>
      <c r="F135" s="115" t="str">
        <f>'Valbara i utveckling'!F30</f>
        <v>Kvartal förskott</v>
      </c>
      <c r="G135" s="115"/>
      <c r="H135" s="115" t="str">
        <f>'Valbara i utveckling'!F31</f>
        <v>Dec,Mar,Jun,Sep</v>
      </c>
      <c r="I135" s="115"/>
      <c r="J135" s="116">
        <f>'Valbara i utveckling'!F32</f>
        <v>0</v>
      </c>
    </row>
    <row r="136" spans="3:10" hidden="1" outlineLevel="1" x14ac:dyDescent="0.25">
      <c r="C136" s="107" t="str">
        <f>'Valbara i utveckling'!J1</f>
        <v xml:space="preserve"> Verksamhetsstöd 1177 på telefon</v>
      </c>
      <c r="D136" s="114">
        <f>'Valbara i utveckling'!J17</f>
        <v>4126167.515461368</v>
      </c>
      <c r="E136" s="115"/>
      <c r="F136" s="115" t="str">
        <f>'Valbara i utveckling'!J30</f>
        <v>Kvartal förskott</v>
      </c>
      <c r="G136" s="115"/>
      <c r="H136" s="115" t="str">
        <f>'Valbara i utveckling'!J31</f>
        <v>Dec,Mar,Jun,Sep</v>
      </c>
      <c r="I136" s="115"/>
      <c r="J136" s="126">
        <f>'Valbara i utveckling'!J32</f>
        <v>0</v>
      </c>
    </row>
    <row r="137" spans="3:10" hidden="1" outlineLevel="1" x14ac:dyDescent="0.25">
      <c r="C137" s="107" t="str">
        <f>'Valbara i utveckling'!N1</f>
        <v>ViSam</v>
      </c>
      <c r="D137" s="114">
        <f>'Valbara i utveckling'!N17</f>
        <v>0</v>
      </c>
      <c r="E137" s="115"/>
      <c r="F137" s="115" t="str">
        <f>'Valbara i utveckling'!N30</f>
        <v>Väntar avsiktsförklaring</v>
      </c>
      <c r="G137" s="115"/>
      <c r="H137" s="115">
        <f>'Valbara i utveckling'!N31</f>
        <v>0</v>
      </c>
      <c r="I137" s="115"/>
      <c r="J137" s="126">
        <f>'Valbara i utveckling'!N32</f>
        <v>0</v>
      </c>
    </row>
    <row r="138" spans="3:10" hidden="1" outlineLevel="1" x14ac:dyDescent="0.25">
      <c r="C138" s="107" t="str">
        <f>'Valbara i utveckling'!R1</f>
        <v>1177 symtombedömning och hänvisning "Listning"</v>
      </c>
      <c r="D138" s="114">
        <f>'Valbara i utveckling'!R17</f>
        <v>0</v>
      </c>
      <c r="E138" s="115"/>
      <c r="F138" s="115" t="str">
        <f>'Valbara i utveckling'!R30</f>
        <v>Faktureras ej 2023</v>
      </c>
      <c r="G138" s="115"/>
      <c r="H138" s="115">
        <f>'Valbara i utveckling'!R31</f>
        <v>0</v>
      </c>
      <c r="I138" s="115"/>
      <c r="J138" s="126" t="str">
        <f>'Valbara i utveckling'!R32</f>
        <v>Väntar Avsiktsförkl</v>
      </c>
    </row>
    <row r="139" spans="3:10" hidden="1" outlineLevel="1" x14ac:dyDescent="0.25">
      <c r="C139" s="107">
        <f>'Valbara i utveckling'!V1</f>
        <v>0</v>
      </c>
      <c r="D139" s="114">
        <f>'Valbara i utveckling'!V17</f>
        <v>0</v>
      </c>
      <c r="E139" s="115"/>
      <c r="F139" s="94">
        <f>'Valbara i utveckling'!V30</f>
        <v>0</v>
      </c>
      <c r="G139" s="115"/>
      <c r="H139" s="94">
        <f>'Valbara i utveckling'!V31</f>
        <v>0</v>
      </c>
      <c r="I139" s="115"/>
      <c r="J139" s="126">
        <f>'Valbara i utveckling'!V32</f>
        <v>0</v>
      </c>
    </row>
    <row r="140" spans="3:10" ht="30" hidden="1" outlineLevel="1" x14ac:dyDescent="0.25">
      <c r="C140" s="107">
        <f>'Valbara i utveckling'!Z1</f>
        <v>0</v>
      </c>
      <c r="D140" s="114">
        <f>'Valbara i utveckling'!Z17</f>
        <v>0</v>
      </c>
      <c r="E140" s="115"/>
      <c r="F140" s="115">
        <f>'Valbara i utveckling'!Z30</f>
        <v>0</v>
      </c>
      <c r="G140" s="115"/>
      <c r="H140" s="115">
        <f>'Valbara i utveckling'!Z31</f>
        <v>0</v>
      </c>
      <c r="I140" s="115"/>
      <c r="J140" s="126">
        <f>'Valbara i utveckling'!Z32</f>
        <v>0</v>
      </c>
    </row>
    <row r="141" spans="3:10" hidden="1" outlineLevel="1" x14ac:dyDescent="0.25">
      <c r="C141" s="107">
        <f>'Valbara i utveckling'!AD1</f>
        <v>0</v>
      </c>
      <c r="D141" s="114">
        <f>'Valbara i utveckling'!AD17</f>
        <v>0</v>
      </c>
      <c r="E141" s="115"/>
      <c r="F141" s="115">
        <f>'Valbara i utveckling'!AD30</f>
        <v>0</v>
      </c>
      <c r="G141" s="115"/>
      <c r="H141" s="115">
        <f>'Valbara i utveckling'!AD31</f>
        <v>0</v>
      </c>
      <c r="I141" s="115"/>
      <c r="J141" s="126">
        <f>'Valbara i utveckling'!AD32</f>
        <v>0</v>
      </c>
    </row>
    <row r="142" spans="3:10" hidden="1" outlineLevel="1" x14ac:dyDescent="0.25">
      <c r="C142" s="107">
        <f>'Valbara i utveckling'!AH1</f>
        <v>0</v>
      </c>
      <c r="D142" s="114">
        <f>'Valbara i utveckling'!AH17</f>
        <v>0</v>
      </c>
      <c r="E142" s="115"/>
      <c r="F142" s="115">
        <f>'Valbara i utveckling'!AH30</f>
        <v>0</v>
      </c>
      <c r="G142" s="115"/>
      <c r="H142" s="115">
        <f>'Valbara i utveckling'!AH31</f>
        <v>0</v>
      </c>
      <c r="I142" s="115"/>
      <c r="J142" s="126">
        <f>'Valbara i utveckling'!AH32</f>
        <v>0</v>
      </c>
    </row>
    <row r="143" spans="3:10" hidden="1" outlineLevel="1" x14ac:dyDescent="0.25">
      <c r="C143" s="107">
        <f>'Valbara i utveckling'!AL1</f>
        <v>0</v>
      </c>
      <c r="D143" s="114">
        <f>'Valbara i utveckling'!AL17</f>
        <v>0</v>
      </c>
      <c r="E143" s="115"/>
      <c r="F143" s="115">
        <f>'Valbara i utveckling'!AL30</f>
        <v>0</v>
      </c>
      <c r="G143" s="115"/>
      <c r="H143" s="115">
        <f>'Valbara i utveckling'!AL31</f>
        <v>0</v>
      </c>
      <c r="I143" s="115"/>
      <c r="J143" s="126">
        <f>'Valbara i utveckling'!AL32</f>
        <v>0</v>
      </c>
    </row>
    <row r="144" spans="3:10" hidden="1" outlineLevel="1" x14ac:dyDescent="0.25">
      <c r="C144" s="107">
        <f>'Valbara i utveckling'!AP1</f>
        <v>0</v>
      </c>
      <c r="D144" s="114">
        <f>'Valbara i utveckling'!AP17</f>
        <v>0</v>
      </c>
      <c r="E144" s="115"/>
      <c r="F144" s="115">
        <f>'Valbara i utveckling'!AP30</f>
        <v>0</v>
      </c>
      <c r="G144" s="115"/>
      <c r="H144" s="115">
        <f>'Valbara i utveckling'!AP31</f>
        <v>0</v>
      </c>
      <c r="I144" s="115"/>
      <c r="J144" s="126">
        <f>'Valbara i utveckling'!AP32</f>
        <v>0</v>
      </c>
    </row>
    <row r="145" spans="3:10" hidden="1" outlineLevel="1" x14ac:dyDescent="0.25">
      <c r="C145" s="107">
        <f>'Valbara i utveckling'!AT1</f>
        <v>0</v>
      </c>
      <c r="D145" s="114">
        <f>'Valbara i utveckling'!AT17</f>
        <v>0</v>
      </c>
      <c r="E145" s="115"/>
      <c r="F145" s="115">
        <f>'Valbara i utveckling'!AT30</f>
        <v>0</v>
      </c>
      <c r="G145" s="115"/>
      <c r="H145" s="115">
        <f>'Valbara i utveckling'!AT31</f>
        <v>0</v>
      </c>
      <c r="I145" s="115"/>
      <c r="J145" s="126">
        <f>'Valbara i utveckling'!AT32</f>
        <v>0</v>
      </c>
    </row>
    <row r="146" spans="3:10" hidden="1" outlineLevel="1" x14ac:dyDescent="0.25">
      <c r="C146" s="107">
        <f>'Valbara i utveckling'!AX1</f>
        <v>0</v>
      </c>
      <c r="D146" s="114">
        <f>'Valbara i utveckling'!AX17</f>
        <v>0</v>
      </c>
      <c r="E146" s="115"/>
      <c r="F146" s="115">
        <f>'Valbara i utveckling'!AX30</f>
        <v>0</v>
      </c>
      <c r="G146" s="115"/>
      <c r="H146" s="115">
        <f>'Valbara i utveckling'!AX31</f>
        <v>0</v>
      </c>
      <c r="I146" s="115"/>
      <c r="J146" s="126">
        <f>'Valbara i utveckling'!AX32</f>
        <v>0</v>
      </c>
    </row>
    <row r="147" spans="3:10" hidden="1" outlineLevel="1" x14ac:dyDescent="0.25">
      <c r="C147" s="107">
        <f>'Valbara i utveckling'!BB1</f>
        <v>0</v>
      </c>
      <c r="D147" s="114">
        <f>'Valbara i utveckling'!BB17</f>
        <v>0</v>
      </c>
      <c r="E147" s="115"/>
      <c r="F147" s="115">
        <f>'Valbara i utveckling'!BB30</f>
        <v>0</v>
      </c>
      <c r="G147" s="115"/>
      <c r="H147" s="115">
        <f>'Valbara i utveckling'!BB31</f>
        <v>0</v>
      </c>
      <c r="I147" s="115"/>
      <c r="J147" s="126">
        <f>'Valbara i utveckling'!BB32</f>
        <v>0</v>
      </c>
    </row>
    <row r="148" spans="3:10" hidden="1" outlineLevel="1" x14ac:dyDescent="0.25">
      <c r="C148" s="107">
        <f>'Valbara i utveckling'!BF1</f>
        <v>0</v>
      </c>
      <c r="D148" s="114">
        <f>'Valbara i utveckling'!BF17</f>
        <v>0</v>
      </c>
      <c r="E148" s="115"/>
      <c r="F148" s="115">
        <f>'Valbara i utveckling'!BF30</f>
        <v>0</v>
      </c>
      <c r="G148" s="115"/>
      <c r="H148" s="115">
        <f>'Valbara i utveckling'!BF31</f>
        <v>0</v>
      </c>
      <c r="I148" s="115"/>
      <c r="J148" s="126">
        <f>'Valbara i utveckling'!BF32</f>
        <v>0</v>
      </c>
    </row>
    <row r="149" spans="3:10" ht="15" hidden="1" customHeight="1" outlineLevel="1" x14ac:dyDescent="0.25">
      <c r="C149" s="107">
        <f>'Valbara i utveckling'!BJ1</f>
        <v>0</v>
      </c>
      <c r="D149" s="114">
        <f>'Valbara i utveckling'!BJ17</f>
        <v>0</v>
      </c>
      <c r="E149" s="115"/>
      <c r="F149" s="115">
        <f>'Valbara i utveckling'!BJ30</f>
        <v>0</v>
      </c>
      <c r="G149" s="115"/>
      <c r="H149" s="115">
        <f>'Valbara i utveckling'!BJ31</f>
        <v>0</v>
      </c>
      <c r="I149" s="115"/>
      <c r="J149" s="126">
        <f>'Valbara i utveckling'!BJ32</f>
        <v>0</v>
      </c>
    </row>
    <row r="150" spans="3:10" ht="15" hidden="1" customHeight="1" outlineLevel="1" x14ac:dyDescent="0.25">
      <c r="C150" s="107">
        <f>'Valbara i utveckling'!BN1</f>
        <v>0</v>
      </c>
      <c r="D150" s="114">
        <f>'Valbara i utveckling'!BN17</f>
        <v>0</v>
      </c>
      <c r="E150" s="115"/>
      <c r="F150" s="115">
        <f>'Valbara i utveckling'!BN30</f>
        <v>0</v>
      </c>
      <c r="G150" s="115"/>
      <c r="H150" s="115">
        <f>'Valbara i utveckling'!BN31</f>
        <v>0</v>
      </c>
      <c r="I150" s="115"/>
      <c r="J150" s="126">
        <f>'Valbara i utveckling'!BN32</f>
        <v>0</v>
      </c>
    </row>
    <row r="151" spans="3:10" ht="15" hidden="1" customHeight="1" outlineLevel="1" x14ac:dyDescent="0.25">
      <c r="C151" s="107">
        <f>'Valbara i utveckling'!BR1</f>
        <v>0</v>
      </c>
      <c r="D151" s="114">
        <f>'Valbara i utveckling'!BR17</f>
        <v>0</v>
      </c>
      <c r="E151" s="115"/>
      <c r="F151" s="115">
        <f>'Valbara i utveckling'!BR30</f>
        <v>0</v>
      </c>
      <c r="G151" s="115"/>
      <c r="H151" s="115">
        <f>'Valbara i utveckling'!BR31</f>
        <v>0</v>
      </c>
      <c r="I151" s="115"/>
      <c r="J151" s="116">
        <f>'Valbara i utveckling'!BR32</f>
        <v>0</v>
      </c>
    </row>
    <row r="152" spans="3:10" ht="15" hidden="1" customHeight="1" outlineLevel="1" x14ac:dyDescent="0.25">
      <c r="C152" s="107">
        <f>'Valbara i utveckling'!BV1</f>
        <v>0</v>
      </c>
      <c r="D152" s="114">
        <f>'Valbara i utveckling'!BV17</f>
        <v>0</v>
      </c>
      <c r="E152" s="115"/>
      <c r="F152" s="115">
        <f>'Valbara i utveckling'!BV30</f>
        <v>0</v>
      </c>
      <c r="G152" s="115"/>
      <c r="H152" s="115">
        <f>'Valbara i utveckling'!BV31</f>
        <v>0</v>
      </c>
      <c r="I152" s="115"/>
      <c r="J152" s="116">
        <f>'Valbara i utveckling'!BV32</f>
        <v>0</v>
      </c>
    </row>
    <row r="153" spans="3:10" ht="15" hidden="1" customHeight="1" outlineLevel="1" x14ac:dyDescent="0.25">
      <c r="C153" s="107">
        <f>'Valbara i utveckling'!BZ1</f>
        <v>0</v>
      </c>
      <c r="D153" s="114">
        <f>'Valbara i utveckling'!BZ17</f>
        <v>0</v>
      </c>
      <c r="E153" s="115"/>
      <c r="F153" s="115">
        <f>'Valbara i utveckling'!BZ30</f>
        <v>0</v>
      </c>
      <c r="G153" s="115"/>
      <c r="H153" s="115">
        <f>'Valbara i utveckling'!BZ31</f>
        <v>0</v>
      </c>
      <c r="I153" s="115"/>
      <c r="J153" s="116">
        <f>'Valbara i utveckling'!BZ32</f>
        <v>0</v>
      </c>
    </row>
    <row r="154" spans="3:10" ht="15" hidden="1" customHeight="1" outlineLevel="1" x14ac:dyDescent="0.25">
      <c r="C154" s="222">
        <f>'Valbara i utveckling'!CD1</f>
        <v>0</v>
      </c>
      <c r="D154" s="114">
        <f>'Valbara i utveckling'!CD17</f>
        <v>0</v>
      </c>
      <c r="E154" s="90"/>
      <c r="F154" s="90">
        <f>'Valbara i utveckling'!CD30</f>
        <v>0</v>
      </c>
      <c r="G154" s="90"/>
      <c r="H154" s="90">
        <f>'Valbara i utveckling'!CD31</f>
        <v>0</v>
      </c>
      <c r="I154" s="90"/>
      <c r="J154" s="223">
        <f>'Valbara i utveckling'!CD32</f>
        <v>0</v>
      </c>
    </row>
    <row r="155" spans="3:10" ht="15" hidden="1" customHeight="1" outlineLevel="1" x14ac:dyDescent="0.25">
      <c r="C155" s="222">
        <f>'Valbara i utveckling'!CH1</f>
        <v>0</v>
      </c>
      <c r="D155" s="114">
        <f>'Valbara i utveckling'!CH17</f>
        <v>0</v>
      </c>
      <c r="E155" s="90"/>
      <c r="F155" s="90">
        <f>'Valbara i utveckling'!CH30</f>
        <v>0</v>
      </c>
      <c r="G155" s="90"/>
      <c r="H155" s="90">
        <f>'Valbara i utveckling'!CH31</f>
        <v>0</v>
      </c>
      <c r="I155" s="90"/>
      <c r="J155" s="223">
        <f>'Valbara i utveckling'!CH32</f>
        <v>0</v>
      </c>
    </row>
    <row r="156" spans="3:10" ht="15" hidden="1" customHeight="1" outlineLevel="1" x14ac:dyDescent="0.25">
      <c r="C156" s="222">
        <f>'Valbara i utveckling'!CL1</f>
        <v>0</v>
      </c>
      <c r="D156" s="114">
        <f>'Valbara i utveckling'!CL17</f>
        <v>0</v>
      </c>
      <c r="E156" s="90"/>
      <c r="F156" s="90">
        <f>'Valbara i utveckling'!CL30</f>
        <v>0</v>
      </c>
      <c r="G156" s="90"/>
      <c r="H156" s="90">
        <f>'Valbara i utveckling'!CL31</f>
        <v>0</v>
      </c>
      <c r="I156" s="90"/>
      <c r="J156" s="223">
        <f>'Valbara i utveckling'!CL32</f>
        <v>0</v>
      </c>
    </row>
    <row r="157" spans="3:10" ht="15" hidden="1" customHeight="1" outlineLevel="1" x14ac:dyDescent="0.25">
      <c r="C157" s="222">
        <f>'Valbara i utveckling'!CP1</f>
        <v>0</v>
      </c>
      <c r="D157" s="114">
        <f>'Valbara i utveckling'!CP17</f>
        <v>0</v>
      </c>
      <c r="E157" s="90"/>
      <c r="F157" s="90">
        <f>'Valbara i utveckling'!CP30</f>
        <v>0</v>
      </c>
      <c r="G157" s="90"/>
      <c r="H157" s="90">
        <f>'Valbara i utveckling'!CP31</f>
        <v>0</v>
      </c>
      <c r="I157" s="90"/>
      <c r="J157" s="223">
        <f>'Valbara i utveckling'!CP32</f>
        <v>0</v>
      </c>
    </row>
    <row r="158" spans="3:10" ht="15" hidden="1" customHeight="1" outlineLevel="1" x14ac:dyDescent="0.25">
      <c r="C158" s="222">
        <f>'Valbara i utveckling'!CT1</f>
        <v>0</v>
      </c>
      <c r="D158" s="114">
        <f>'Valbara i utveckling'!CT17</f>
        <v>0</v>
      </c>
      <c r="E158" s="90"/>
      <c r="F158" s="90">
        <f>'Valbara i utveckling'!CT30</f>
        <v>0</v>
      </c>
      <c r="G158" s="90"/>
      <c r="H158" s="90">
        <f>'Valbara i utveckling'!CT31</f>
        <v>0</v>
      </c>
      <c r="I158" s="90"/>
      <c r="J158" s="223">
        <f>'Valbara i utveckling'!CT32</f>
        <v>0</v>
      </c>
    </row>
    <row r="159" spans="3:10" ht="15" hidden="1" customHeight="1" outlineLevel="1" x14ac:dyDescent="0.25">
      <c r="C159" s="222">
        <f>'Valbara i utveckling'!CX1</f>
        <v>0</v>
      </c>
      <c r="D159" s="114">
        <f>'Valbara i utveckling'!CX17</f>
        <v>0</v>
      </c>
      <c r="E159" s="90"/>
      <c r="F159" s="90">
        <f>'Valbara i utveckling'!CX30</f>
        <v>0</v>
      </c>
      <c r="G159" s="90"/>
      <c r="H159" s="90">
        <f>'Valbara i utveckling'!CX31</f>
        <v>0</v>
      </c>
      <c r="I159" s="90"/>
      <c r="J159" s="223">
        <f>'Valbara i utveckling'!CX32</f>
        <v>0</v>
      </c>
    </row>
    <row r="160" spans="3:10" ht="15" hidden="1" customHeight="1" outlineLevel="1" x14ac:dyDescent="0.25">
      <c r="C160" s="222">
        <f>'Valbara i utveckling'!DB1</f>
        <v>0</v>
      </c>
      <c r="D160" s="114">
        <f>'Valbara i utveckling'!DB17</f>
        <v>0</v>
      </c>
      <c r="E160" s="90"/>
      <c r="F160" s="90">
        <f>'Valbara i utveckling'!DB30</f>
        <v>0</v>
      </c>
      <c r="G160" s="90"/>
      <c r="H160" s="90">
        <f>'Valbara i utveckling'!DB31</f>
        <v>0</v>
      </c>
      <c r="I160" s="90"/>
      <c r="J160" s="223">
        <f>'Valbara i utveckling'!DB32</f>
        <v>0</v>
      </c>
    </row>
    <row r="161" spans="3:10" ht="15" hidden="1" customHeight="1" outlineLevel="1" x14ac:dyDescent="0.25">
      <c r="C161" s="222">
        <f>'Valbara i utveckling'!DF1</f>
        <v>0</v>
      </c>
      <c r="D161" s="114">
        <f>'Valbara i utveckling'!DF17</f>
        <v>0</v>
      </c>
      <c r="E161" s="90"/>
      <c r="F161" s="90">
        <f>'Valbara i utveckling'!DF30</f>
        <v>0</v>
      </c>
      <c r="G161" s="90"/>
      <c r="H161" s="90">
        <f>'Valbara i utveckling'!DF31</f>
        <v>0</v>
      </c>
      <c r="I161" s="90"/>
      <c r="J161" s="223">
        <f>'Valbara i utveckling'!DF32</f>
        <v>0</v>
      </c>
    </row>
    <row r="162" spans="3:10" ht="15" hidden="1" customHeight="1" outlineLevel="1" x14ac:dyDescent="0.25">
      <c r="C162" s="222">
        <f>'Valbara i utveckling'!DJ1</f>
        <v>0</v>
      </c>
      <c r="D162" s="114">
        <f>'Valbara i utveckling'!DJ17</f>
        <v>0</v>
      </c>
      <c r="E162" s="90"/>
      <c r="F162" s="90">
        <f>'Valbara i utveckling'!DJ30</f>
        <v>0</v>
      </c>
      <c r="G162" s="90"/>
      <c r="H162" s="90">
        <f>'Valbara i utveckling'!DJ31</f>
        <v>0</v>
      </c>
      <c r="I162" s="90"/>
      <c r="J162" s="223">
        <f>'Valbara i utveckling'!DJ32</f>
        <v>0</v>
      </c>
    </row>
    <row r="163" spans="3:10" ht="15" hidden="1" customHeight="1" outlineLevel="1" thickBot="1" x14ac:dyDescent="0.3">
      <c r="C163" s="224">
        <f>'Valbara i utveckling'!DN1</f>
        <v>0</v>
      </c>
      <c r="D163" s="118">
        <f>'Valbara i utveckling'!DN17</f>
        <v>0</v>
      </c>
      <c r="E163" s="225"/>
      <c r="F163" s="225">
        <f>'Valbara i utveckling'!DN30</f>
        <v>0</v>
      </c>
      <c r="G163" s="225"/>
      <c r="H163" s="225">
        <f>'Valbara i utveckling'!DN31</f>
        <v>0</v>
      </c>
      <c r="I163" s="225"/>
      <c r="J163" s="226">
        <f>'Valbara i utveckling'!DN32</f>
        <v>0</v>
      </c>
    </row>
    <row r="164" spans="3:10" hidden="1" outlineLevel="1" x14ac:dyDescent="0.25">
      <c r="C164" s="115"/>
      <c r="D164" s="115"/>
      <c r="E164" s="115"/>
      <c r="F164" s="115"/>
      <c r="G164" s="115"/>
      <c r="H164" s="115"/>
      <c r="I164" s="115"/>
      <c r="J164" s="115"/>
    </row>
    <row r="165" spans="3:10" collapsed="1" x14ac:dyDescent="0.25">
      <c r="C165" s="115"/>
      <c r="D165" s="115"/>
      <c r="E165" s="115"/>
      <c r="F165" s="115"/>
      <c r="G165" s="115"/>
      <c r="H165" s="115"/>
      <c r="I165" s="115"/>
      <c r="J165" s="115"/>
    </row>
  </sheetData>
  <mergeCells count="3">
    <mergeCell ref="C2:J2"/>
    <mergeCell ref="A3:A7"/>
    <mergeCell ref="C3:J3"/>
  </mergeCells>
  <conditionalFormatting sqref="D8:D55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906DE-6853-4A14-A85C-D3E3A3DFA080}">
  <sheetPr>
    <tabColor rgb="FF92D050"/>
  </sheetPr>
  <dimension ref="A1:K165"/>
  <sheetViews>
    <sheetView showZeros="0" zoomScaleNormal="100" workbookViewId="0">
      <selection activeCell="C190" sqref="C190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58" t="str">
        <f>'Gemensamma Tjänster'!B19</f>
        <v>Region Halland</v>
      </c>
    </row>
    <row r="2" spans="1:11" ht="92.25" customHeight="1" x14ac:dyDescent="0.4">
      <c r="C2" s="312" t="s">
        <v>60</v>
      </c>
      <c r="D2" s="313"/>
      <c r="E2" s="313"/>
      <c r="F2" s="313"/>
      <c r="G2" s="313"/>
      <c r="H2" s="313"/>
      <c r="I2" s="313"/>
      <c r="J2" s="314"/>
    </row>
    <row r="3" spans="1:11" ht="21.75" customHeight="1" thickBot="1" x14ac:dyDescent="0.3">
      <c r="A3" s="318" t="s">
        <v>41</v>
      </c>
      <c r="C3" s="315" t="s">
        <v>42</v>
      </c>
      <c r="D3" s="316"/>
      <c r="E3" s="316"/>
      <c r="F3" s="316"/>
      <c r="G3" s="316"/>
      <c r="H3" s="316"/>
      <c r="I3" s="316"/>
      <c r="J3" s="317"/>
    </row>
    <row r="4" spans="1:11" x14ac:dyDescent="0.25">
      <c r="A4" s="318"/>
    </row>
    <row r="5" spans="1:11" ht="15.75" x14ac:dyDescent="0.25">
      <c r="A5" s="318"/>
      <c r="D5" s="52" t="s">
        <v>190</v>
      </c>
      <c r="E5" s="56"/>
      <c r="F5" s="52"/>
      <c r="G5" s="52"/>
      <c r="H5" s="57"/>
      <c r="I5" s="52"/>
      <c r="J5" s="52"/>
      <c r="K5" s="7"/>
    </row>
    <row r="6" spans="1:11" ht="15.75" thickBot="1" x14ac:dyDescent="0.3">
      <c r="A6" s="318"/>
    </row>
    <row r="7" spans="1:11" ht="30" x14ac:dyDescent="0.25">
      <c r="A7" s="318"/>
      <c r="C7" s="108" t="s">
        <v>30</v>
      </c>
      <c r="D7" s="109">
        <f>SUM(D8:D55)</f>
        <v>22896665.794019952</v>
      </c>
      <c r="E7" s="110"/>
      <c r="F7" s="111" t="s">
        <v>36</v>
      </c>
      <c r="G7" s="111"/>
      <c r="H7" s="96" t="s">
        <v>37</v>
      </c>
      <c r="I7" s="112"/>
      <c r="J7" s="113" t="s">
        <v>46</v>
      </c>
      <c r="K7" s="53"/>
    </row>
    <row r="8" spans="1:11" ht="15" hidden="1" customHeight="1" outlineLevel="1" x14ac:dyDescent="0.25">
      <c r="C8" s="107" t="str">
        <f>'Gemensamma Tjänster'!E2</f>
        <v>Identifierings-tjänster SITHS</v>
      </c>
      <c r="D8" s="114">
        <f>'Gemensamma Tjänster'!E19</f>
        <v>1669392.8682307529</v>
      </c>
      <c r="E8" s="115"/>
      <c r="F8" s="94" t="str">
        <f>'Gemensamma Tjänster'!E31</f>
        <v>Kvartal förskott</v>
      </c>
      <c r="G8" s="115"/>
      <c r="H8" s="94" t="str">
        <f>'Gemensamma Tjänster'!E32</f>
        <v>Dec,Mar,Jun,Sep</v>
      </c>
      <c r="I8" s="115"/>
      <c r="J8" s="116" t="str">
        <f>'Gemensamma Tjänster'!E33</f>
        <v xml:space="preserve"> -</v>
      </c>
    </row>
    <row r="9" spans="1:11" ht="15" hidden="1" customHeight="1" outlineLevel="1" x14ac:dyDescent="0.25">
      <c r="C9" s="107" t="str">
        <f>'Gemensamma Tjänster'!F2</f>
        <v>Katalogtjänster HSA</v>
      </c>
      <c r="D9" s="114">
        <f>'Gemensamma Tjänster'!F19</f>
        <v>198918.35006115897</v>
      </c>
      <c r="E9" s="115"/>
      <c r="F9" s="94" t="str">
        <f>'Gemensamma Tjänster'!F31</f>
        <v>Kvartal förskott</v>
      </c>
      <c r="G9" s="115"/>
      <c r="H9" s="94" t="str">
        <f>'Gemensamma Tjänster'!F32</f>
        <v>Dec,Mar,Jun,Sep</v>
      </c>
      <c r="I9" s="115"/>
      <c r="J9" s="116" t="str">
        <f>'Gemensamma Tjänster'!F33</f>
        <v xml:space="preserve"> -</v>
      </c>
    </row>
    <row r="10" spans="1:11" ht="15" hidden="1" customHeight="1" outlineLevel="1" x14ac:dyDescent="0.25">
      <c r="C10" s="107" t="str">
        <f>'Gemensamma Tjänster'!G2</f>
        <v>Kommunikations-tjänster Sjunet</v>
      </c>
      <c r="D10" s="114">
        <f>'Gemensamma Tjänster'!G19</f>
        <v>38720.448848748245</v>
      </c>
      <c r="E10" s="115"/>
      <c r="F10" s="94" t="str">
        <f>'Gemensamma Tjänster'!G31</f>
        <v>Kvartal förskott</v>
      </c>
      <c r="G10" s="115"/>
      <c r="H10" s="94" t="str">
        <f>'Gemensamma Tjänster'!G32</f>
        <v>Dec,Mar,Jun,Sep</v>
      </c>
      <c r="I10" s="115"/>
      <c r="J10" s="116" t="str">
        <f>'Gemensamma Tjänster'!G33</f>
        <v xml:space="preserve"> -</v>
      </c>
    </row>
    <row r="11" spans="1:11" ht="15" hidden="1" customHeight="1" outlineLevel="1" x14ac:dyDescent="0.25">
      <c r="C11" s="107" t="str">
        <f>'Gemensamma Tjänster'!H2</f>
        <v>Säkerhetstjänster</v>
      </c>
      <c r="D11" s="114">
        <f>'Gemensamma Tjänster'!H19</f>
        <v>377182.66387976951</v>
      </c>
      <c r="E11" s="115"/>
      <c r="F11" s="94" t="str">
        <f>'Gemensamma Tjänster'!H31</f>
        <v>Kvartal förskott</v>
      </c>
      <c r="G11" s="115"/>
      <c r="H11" s="94" t="str">
        <f>'Gemensamma Tjänster'!H32</f>
        <v>Dec,Mar,Jun,Sep</v>
      </c>
      <c r="I11" s="115"/>
      <c r="J11" s="116" t="str">
        <f>'Gemensamma Tjänster'!H33</f>
        <v xml:space="preserve"> -</v>
      </c>
    </row>
    <row r="12" spans="1:11" ht="15" hidden="1" customHeight="1" outlineLevel="1" x14ac:dyDescent="0.25">
      <c r="C12" s="107" t="str">
        <f>'Gemensamma Tjänster'!I2</f>
        <v>1177 e-tjänster</v>
      </c>
      <c r="D12" s="114">
        <f>'Gemensamma Tjänster'!I19</f>
        <v>2712990.3496414679</v>
      </c>
      <c r="E12" s="115"/>
      <c r="F12" s="94" t="str">
        <f>'Gemensamma Tjänster'!I31</f>
        <v>Kvartal förskott</v>
      </c>
      <c r="G12" s="115"/>
      <c r="H12" s="94" t="str">
        <f>'Gemensamma Tjänster'!I32</f>
        <v>Dec,Mar,Jun,Sep</v>
      </c>
      <c r="I12" s="115"/>
      <c r="J12" s="116" t="str">
        <f>'Gemensamma Tjänster'!I33</f>
        <v xml:space="preserve"> -</v>
      </c>
    </row>
    <row r="13" spans="1:11" ht="15" hidden="1" customHeight="1" outlineLevel="1" x14ac:dyDescent="0.25">
      <c r="C13" s="107" t="str">
        <f>'Gemensamma Tjänster'!J2</f>
        <v xml:space="preserve">1177 på telefon </v>
      </c>
      <c r="D13" s="114">
        <f>'Gemensamma Tjänster'!J19</f>
        <v>2086075.9199383715</v>
      </c>
      <c r="E13" s="115"/>
      <c r="F13" s="94" t="str">
        <f>'Gemensamma Tjänster'!J31</f>
        <v>Kvartal förskott</v>
      </c>
      <c r="G13" s="115"/>
      <c r="H13" s="94" t="str">
        <f>'Gemensamma Tjänster'!J32</f>
        <v>Dec,Mar,Jun,Sep</v>
      </c>
      <c r="I13" s="115"/>
      <c r="J13" s="116" t="str">
        <f>'Gemensamma Tjänster'!J33</f>
        <v xml:space="preserve"> -</v>
      </c>
    </row>
    <row r="14" spans="1:11" ht="15" hidden="1" customHeight="1" outlineLevel="1" x14ac:dyDescent="0.25">
      <c r="C14" s="107" t="str">
        <f>'Gemensamma Tjänster'!K2</f>
        <v>1177.se</v>
      </c>
      <c r="D14" s="114">
        <f>'Gemensamma Tjänster'!K19</f>
        <v>2148298.8778229072</v>
      </c>
      <c r="E14" s="115"/>
      <c r="F14" s="94" t="str">
        <f>'Gemensamma Tjänster'!K31</f>
        <v>Kvartal förskott</v>
      </c>
      <c r="G14" s="115"/>
      <c r="H14" s="94" t="str">
        <f>'Gemensamma Tjänster'!K32</f>
        <v>Dec,Mar,Jun,Sep</v>
      </c>
      <c r="I14" s="115"/>
      <c r="J14" s="116" t="str">
        <f>'Gemensamma Tjänster'!K33</f>
        <v xml:space="preserve"> -</v>
      </c>
    </row>
    <row r="15" spans="1:11" ht="15" hidden="1" customHeight="1" outlineLevel="1" x14ac:dyDescent="0.25">
      <c r="C15" s="107" t="str">
        <f>'Gemensamma Tjänster'!L2</f>
        <v>Eira 
(biblioteks- konsortium)</v>
      </c>
      <c r="D15" s="114">
        <f>'Gemensamma Tjänster'!L19</f>
        <v>134352.96674775172</v>
      </c>
      <c r="E15" s="115"/>
      <c r="F15" s="94" t="str">
        <f>'Gemensamma Tjänster'!L31</f>
        <v>Kvartal förskott. Licens separat</v>
      </c>
      <c r="G15" s="115"/>
      <c r="H15" s="94" t="str">
        <f>'Gemensamma Tjänster'!L32</f>
        <v>Dec,Mar,Jun,Sep</v>
      </c>
      <c r="I15" s="115"/>
      <c r="J15" s="116" t="str">
        <f>'Gemensamma Tjänster'!L33</f>
        <v xml:space="preserve"> -</v>
      </c>
    </row>
    <row r="16" spans="1:11" ht="15" hidden="1" customHeight="1" outlineLevel="1" x14ac:dyDescent="0.25">
      <c r="C16" s="107" t="str">
        <f>'Gemensamma Tjänster'!M2</f>
        <v>Elektronisk remiss</v>
      </c>
      <c r="D16" s="114">
        <f>'Gemensamma Tjänster'!M19</f>
        <v>140370.75679720353</v>
      </c>
      <c r="E16" s="115"/>
      <c r="F16" s="94" t="str">
        <f>'Gemensamma Tjänster'!M31</f>
        <v>Kvartal förskott</v>
      </c>
      <c r="G16" s="115"/>
      <c r="H16" s="94" t="str">
        <f>'Gemensamma Tjänster'!M32</f>
        <v>Dec,Mar,Jun,Sep</v>
      </c>
      <c r="I16" s="115"/>
      <c r="J16" s="116" t="str">
        <f>'Gemensamma Tjänster'!M33</f>
        <v xml:space="preserve"> -</v>
      </c>
    </row>
    <row r="17" spans="3:10" ht="15" hidden="1" customHeight="1" outlineLevel="1" x14ac:dyDescent="0.25">
      <c r="C17" s="107" t="str">
        <f>'Gemensamma Tjänster'!N2</f>
        <v>Födelseanmälan</v>
      </c>
      <c r="D17" s="114">
        <f>'Gemensamma Tjänster'!N19</f>
        <v>97941.032937479802</v>
      </c>
      <c r="E17" s="115"/>
      <c r="F17" s="94" t="str">
        <f>'Gemensamma Tjänster'!N31</f>
        <v>Kvartal förskott</v>
      </c>
      <c r="G17" s="115"/>
      <c r="H17" s="94" t="str">
        <f>'Gemensamma Tjänster'!N32</f>
        <v>Dec,Mar,Jun,Sep</v>
      </c>
      <c r="I17" s="115"/>
      <c r="J17" s="116" t="str">
        <f>'Gemensamma Tjänster'!N33</f>
        <v xml:space="preserve"> -</v>
      </c>
    </row>
    <row r="18" spans="3:10" ht="15" hidden="1" customHeight="1" outlineLevel="1" x14ac:dyDescent="0.25">
      <c r="C18" s="107" t="str">
        <f>'Gemensamma Tjänster'!O2</f>
        <v>Infektions-verktyget</v>
      </c>
      <c r="D18" s="114">
        <f>'Gemensamma Tjänster'!O19</f>
        <v>325675.38936027454</v>
      </c>
      <c r="E18" s="115"/>
      <c r="F18" s="94" t="str">
        <f>'Gemensamma Tjänster'!O31</f>
        <v>Kvartal förskott</v>
      </c>
      <c r="G18" s="115"/>
      <c r="H18" s="94" t="str">
        <f>'Gemensamma Tjänster'!O32</f>
        <v>Dec,Mar,Jun,Sep</v>
      </c>
      <c r="I18" s="115"/>
      <c r="J18" s="116" t="str">
        <f>'Gemensamma Tjänster'!O33</f>
        <v xml:space="preserve"> -</v>
      </c>
    </row>
    <row r="19" spans="3:10" ht="15" hidden="1" customHeight="1" outlineLevel="1" x14ac:dyDescent="0.25">
      <c r="C19" s="107" t="str">
        <f>'Gemensamma Tjänster'!P2</f>
        <v>1177 journal</v>
      </c>
      <c r="D19" s="114">
        <f>'Gemensamma Tjänster'!P19</f>
        <v>898789.68045481283</v>
      </c>
      <c r="E19" s="115"/>
      <c r="F19" s="94" t="str">
        <f>'Gemensamma Tjänster'!P31</f>
        <v>Kvartal förskott</v>
      </c>
      <c r="G19" s="115"/>
      <c r="H19" s="94" t="str">
        <f>'Gemensamma Tjänster'!P32</f>
        <v>Dec,Mar,Jun,Sep</v>
      </c>
      <c r="I19" s="115"/>
      <c r="J19" s="116" t="str">
        <f>'Gemensamma Tjänster'!P33</f>
        <v xml:space="preserve"> -</v>
      </c>
    </row>
    <row r="20" spans="3:10" ht="15" hidden="1" customHeight="1" outlineLevel="1" x14ac:dyDescent="0.25">
      <c r="C20" s="107" t="str">
        <f>'Gemensamma Tjänster'!Q2</f>
        <v>Intygstjänster Webcert</v>
      </c>
      <c r="D20" s="114">
        <f>'Gemensamma Tjänster'!Q19</f>
        <v>477933.04223695438</v>
      </c>
      <c r="E20" s="115"/>
      <c r="F20" s="94" t="str">
        <f>'Gemensamma Tjänster'!Q31</f>
        <v>Kvartal förskott</v>
      </c>
      <c r="G20" s="115"/>
      <c r="H20" s="94" t="str">
        <f>'Gemensamma Tjänster'!Q32</f>
        <v>Dec,Mar,Jun,Sep</v>
      </c>
      <c r="I20" s="115"/>
      <c r="J20" s="116" t="str">
        <f>'Gemensamma Tjänster'!Q33</f>
        <v xml:space="preserve"> -</v>
      </c>
    </row>
    <row r="21" spans="3:10" ht="15" hidden="1" customHeight="1" outlineLevel="1" x14ac:dyDescent="0.25">
      <c r="C21" s="107" t="str">
        <f>'Gemensamma Tjänster'!R2</f>
        <v>Nationell patientöversikt</v>
      </c>
      <c r="D21" s="114">
        <f>'Gemensamma Tjänster'!R19</f>
        <v>498683.59266755206</v>
      </c>
      <c r="E21" s="115"/>
      <c r="F21" s="94" t="str">
        <f>'Gemensamma Tjänster'!R31</f>
        <v>Kvartal förskott</v>
      </c>
      <c r="G21" s="115"/>
      <c r="H21" s="94" t="str">
        <f>'Gemensamma Tjänster'!R32</f>
        <v>Dec,Mar,Jun,Sep</v>
      </c>
      <c r="I21" s="115"/>
      <c r="J21" s="116" t="str">
        <f>'Gemensamma Tjänster'!R33</f>
        <v xml:space="preserve"> -</v>
      </c>
    </row>
    <row r="22" spans="3:10" ht="15" hidden="1" customHeight="1" outlineLevel="1" x14ac:dyDescent="0.25">
      <c r="C22" s="107" t="str">
        <f>'Gemensamma Tjänster'!S2</f>
        <v>Pascal</v>
      </c>
      <c r="D22" s="114">
        <f>'Gemensamma Tjänster'!S19</f>
        <v>109887.92432304077</v>
      </c>
      <c r="E22" s="115"/>
      <c r="F22" s="94" t="str">
        <f>'Gemensamma Tjänster'!S31</f>
        <v>Kvartal förskott</v>
      </c>
      <c r="G22" s="115"/>
      <c r="H22" s="94" t="str">
        <f>'Gemensamma Tjänster'!S32</f>
        <v>Dec,Mar,Jun,Sep</v>
      </c>
      <c r="I22" s="115"/>
      <c r="J22" s="116" t="str">
        <f>'Gemensamma Tjänster'!S33</f>
        <v xml:space="preserve"> -</v>
      </c>
    </row>
    <row r="23" spans="3:10" ht="15" hidden="1" customHeight="1" outlineLevel="1" x14ac:dyDescent="0.25">
      <c r="C23" s="107" t="str">
        <f>'Gemensamma Tjänster'!T2</f>
        <v>Rikshandboken i barnhälsovård</v>
      </c>
      <c r="D23" s="114">
        <f>'Gemensamma Tjänster'!T19</f>
        <v>323588.59610515472</v>
      </c>
      <c r="E23" s="115"/>
      <c r="F23" s="94" t="str">
        <f>'Gemensamma Tjänster'!T31</f>
        <v>Kvartal förskott</v>
      </c>
      <c r="G23" s="115"/>
      <c r="H23" s="94" t="str">
        <f>'Gemensamma Tjänster'!T32</f>
        <v>Dec,Mar,Jun,Sep</v>
      </c>
      <c r="I23" s="115"/>
      <c r="J23" s="116" t="str">
        <f>'Gemensamma Tjänster'!T33</f>
        <v xml:space="preserve"> -</v>
      </c>
    </row>
    <row r="24" spans="3:10" ht="15" hidden="1" customHeight="1" outlineLevel="1" x14ac:dyDescent="0.25">
      <c r="C24" s="107" t="str">
        <f>'Gemensamma Tjänster'!U2</f>
        <v>1177 högkostnadsskydd</v>
      </c>
      <c r="D24" s="114">
        <f>'Gemensamma Tjänster'!U19</f>
        <v>242036.71569507223</v>
      </c>
      <c r="E24" s="115"/>
      <c r="F24" s="94" t="str">
        <f>'Gemensamma Tjänster'!U31</f>
        <v>Kvartal förskott</v>
      </c>
      <c r="G24" s="115"/>
      <c r="H24" s="94" t="str">
        <f>'Gemensamma Tjänster'!U32</f>
        <v>Dec,Mar,Jun,Sep</v>
      </c>
      <c r="I24" s="115"/>
      <c r="J24" s="116" t="str">
        <f>'Gemensamma Tjänster'!U33</f>
        <v xml:space="preserve"> -</v>
      </c>
    </row>
    <row r="25" spans="3:10" ht="15" hidden="1" customHeight="1" outlineLevel="1" x14ac:dyDescent="0.25">
      <c r="C25" s="107" t="str">
        <f>'Gemensamma Tjänster'!V2</f>
        <v>NKK Nationellt kliniskt kunskapsstöd</v>
      </c>
      <c r="D25" s="114">
        <f>'Gemensamma Tjänster'!V19</f>
        <v>1098696.6488205846</v>
      </c>
      <c r="E25" s="115"/>
      <c r="F25" s="94" t="str">
        <f>'Gemensamma Tjänster'!V31</f>
        <v>Kvartal förskott</v>
      </c>
      <c r="G25" s="115"/>
      <c r="H25" s="94" t="str">
        <f>'Gemensamma Tjänster'!V32</f>
        <v>Dec,Mar,Jun,Sep</v>
      </c>
      <c r="I25" s="115"/>
      <c r="J25" s="116">
        <f>'Gemensamma Tjänster'!V33</f>
        <v>0</v>
      </c>
    </row>
    <row r="26" spans="3:10" ht="15" hidden="1" customHeight="1" outlineLevel="1" x14ac:dyDescent="0.25">
      <c r="C26" s="107" t="str">
        <f>'Gemensamma Tjänster'!W2</f>
        <v>Svenska informationstjänster för läkemedel (Sil)</v>
      </c>
      <c r="D26" s="114">
        <f>'Gemensamma Tjänster'!W19</f>
        <v>1574493.3364626102</v>
      </c>
      <c r="E26" s="115"/>
      <c r="F26" s="94" t="str">
        <f>'Gemensamma Tjänster'!W31</f>
        <v>Kvartal förskott</v>
      </c>
      <c r="G26" s="115"/>
      <c r="H26" s="94" t="str">
        <f>'Gemensamma Tjänster'!W32</f>
        <v>Dec,Mar,Jun,Sep</v>
      </c>
      <c r="I26" s="115"/>
      <c r="J26" s="116" t="str">
        <f>'Gemensamma Tjänster'!W33</f>
        <v xml:space="preserve"> -</v>
      </c>
    </row>
    <row r="27" spans="3:10" ht="15" hidden="1" customHeight="1" outlineLevel="1" x14ac:dyDescent="0.25">
      <c r="C27" s="107" t="str">
        <f>'Gemensamma Tjänster'!X2</f>
        <v>UMO (Youmo)</v>
      </c>
      <c r="D27" s="114">
        <f>'Gemensamma Tjänster'!X19</f>
        <v>648791.84849145846</v>
      </c>
      <c r="E27" s="115"/>
      <c r="F27" s="94" t="str">
        <f>'Gemensamma Tjänster'!X31</f>
        <v>Kvartal förskott</v>
      </c>
      <c r="G27" s="115"/>
      <c r="H27" s="94" t="str">
        <f>'Gemensamma Tjänster'!X32</f>
        <v>Dec,Mar,Jun,Sep</v>
      </c>
      <c r="I27" s="115"/>
      <c r="J27" s="116" t="str">
        <f>'Gemensamma Tjänster'!X33</f>
        <v xml:space="preserve"> -</v>
      </c>
    </row>
    <row r="28" spans="3:10" ht="15" hidden="1" customHeight="1" outlineLevel="1" x14ac:dyDescent="0.25">
      <c r="C28" s="107" t="str">
        <f>'Gemensamma Tjänster'!Y2</f>
        <v>Vårdhandboken</v>
      </c>
      <c r="D28" s="114">
        <f>'Gemensamma Tjänster'!Y19</f>
        <v>343207.06119484996</v>
      </c>
      <c r="E28" s="115"/>
      <c r="F28" s="94" t="str">
        <f>'Gemensamma Tjänster'!Y31</f>
        <v>Kvartal förskott</v>
      </c>
      <c r="G28" s="115"/>
      <c r="H28" s="94" t="str">
        <f>'Gemensamma Tjänster'!Y32</f>
        <v>Dec,Mar,Jun,Sep</v>
      </c>
      <c r="I28" s="115"/>
      <c r="J28" s="116" t="str">
        <f>'Gemensamma Tjänster'!Y33</f>
        <v xml:space="preserve"> -</v>
      </c>
    </row>
    <row r="29" spans="3:10" ht="15" hidden="1" customHeight="1" outlineLevel="1" x14ac:dyDescent="0.25">
      <c r="C29" s="107" t="str">
        <f>'Gemensamma Tjänster'!Z2</f>
        <v>1177 rådgivningsstöd webb</v>
      </c>
      <c r="D29" s="114">
        <f>'Gemensamma Tjänster'!Z19</f>
        <v>278130.41353393841</v>
      </c>
      <c r="E29" s="115"/>
      <c r="F29" s="94" t="str">
        <f>'Gemensamma Tjänster'!Z31</f>
        <v>Kvartal förskott</v>
      </c>
      <c r="G29" s="115"/>
      <c r="H29" s="94" t="str">
        <f>'Gemensamma Tjänster'!Z32</f>
        <v>Dec,Mar,Jun,Sep</v>
      </c>
      <c r="I29" s="115"/>
      <c r="J29" s="116" t="str">
        <f>'Gemensamma Tjänster'!Z33</f>
        <v xml:space="preserve"> -</v>
      </c>
    </row>
    <row r="30" spans="3:10" ht="15" hidden="1" customHeight="1" outlineLevel="1" x14ac:dyDescent="0.25">
      <c r="C30" s="107" t="str">
        <f>'Gemensamma Tjänster'!AA2</f>
        <v>1177  stöd och behandlings-plattform</v>
      </c>
      <c r="D30" s="114">
        <f>'Gemensamma Tjänster'!AA19</f>
        <v>1214975.3774874299</v>
      </c>
      <c r="E30" s="115"/>
      <c r="F30" s="94" t="str">
        <f>'Gemensamma Tjänster'!AA31</f>
        <v>Kvartal förskott</v>
      </c>
      <c r="G30" s="115"/>
      <c r="H30" s="94" t="str">
        <f>'Gemensamma Tjänster'!AA32</f>
        <v>Dec,Mar,Jun,Sep</v>
      </c>
      <c r="I30" s="115"/>
      <c r="J30" s="116" t="str">
        <f>'Gemensamma Tjänster'!AA33</f>
        <v xml:space="preserve"> -</v>
      </c>
    </row>
    <row r="31" spans="3:10" ht="15" hidden="1" customHeight="1" outlineLevel="1" x14ac:dyDescent="0.25">
      <c r="C31" s="107" t="str">
        <f>'Gemensamma Tjänster'!AB2</f>
        <v>Utomläns- fakturering</v>
      </c>
      <c r="D31" s="114">
        <f>'Gemensamma Tjänster'!AB19</f>
        <v>122330.4291066927</v>
      </c>
      <c r="E31" s="115"/>
      <c r="F31" s="94" t="str">
        <f>'Gemensamma Tjänster'!AB31</f>
        <v>Kvartal förskott</v>
      </c>
      <c r="G31" s="115"/>
      <c r="H31" s="94" t="str">
        <f>'Gemensamma Tjänster'!AB32</f>
        <v>Dec,Mar,Jun,Sep</v>
      </c>
      <c r="I31" s="115"/>
      <c r="J31" s="116" t="str">
        <f>'Gemensamma Tjänster'!AB33</f>
        <v xml:space="preserve"> -</v>
      </c>
    </row>
    <row r="32" spans="3:10" ht="15" hidden="1" customHeight="1" outlineLevel="1" x14ac:dyDescent="0.25">
      <c r="C32" s="107" t="str">
        <f>'Gemensamma Tjänster'!AC2</f>
        <v>Gemensam infrastruktur</v>
      </c>
      <c r="D32" s="114">
        <f>'Gemensamma Tjänster'!AC19</f>
        <v>2705845.6912342515</v>
      </c>
      <c r="E32" s="115"/>
      <c r="F32" s="94" t="str">
        <f>'Gemensamma Tjänster'!AC31</f>
        <v>Kvartal förskott</v>
      </c>
      <c r="G32" s="115"/>
      <c r="H32" s="94" t="str">
        <f>'Gemensamma Tjänster'!AC32</f>
        <v>Dec,Mar,Jun,Sep</v>
      </c>
      <c r="I32" s="115"/>
      <c r="J32" s="116" t="str">
        <f>'Gemensamma Tjänster'!AC33</f>
        <v xml:space="preserve"> -</v>
      </c>
    </row>
    <row r="33" spans="3:10" ht="15" hidden="1" customHeight="1" outlineLevel="1" x14ac:dyDescent="0.25">
      <c r="C33" s="107" t="str">
        <f>'Gemensamma Tjänster'!AD2</f>
        <v>Gemensam arkitektur</v>
      </c>
      <c r="D33" s="114">
        <f>'Gemensamma Tjänster'!AD19</f>
        <v>782889.18306545808</v>
      </c>
      <c r="E33" s="115"/>
      <c r="F33" s="94" t="str">
        <f>'Gemensamma Tjänster'!AD31</f>
        <v>Kvartal förskott</v>
      </c>
      <c r="G33" s="115"/>
      <c r="H33" s="94" t="str">
        <f>'Gemensamma Tjänster'!AD32</f>
        <v>Dec,Mar,Jun,Sep</v>
      </c>
      <c r="I33" s="115"/>
      <c r="J33" s="116" t="str">
        <f>'Gemensamma Tjänster'!AD33</f>
        <v xml:space="preserve"> -</v>
      </c>
    </row>
    <row r="34" spans="3:10" ht="15" hidden="1" customHeight="1" outlineLevel="1" x14ac:dyDescent="0.25">
      <c r="C34" s="107" t="str">
        <f>'Gemensamma Tjänster'!AE2</f>
        <v>1177 listning</v>
      </c>
      <c r="D34" s="114">
        <f>'Gemensamma Tjänster'!AE19</f>
        <v>204033.60202777141</v>
      </c>
      <c r="E34" s="115"/>
      <c r="F34" s="94" t="str">
        <f>'Gemensamma Tjänster'!AE31</f>
        <v>Kvartal förskott</v>
      </c>
      <c r="G34" s="115"/>
      <c r="H34" s="94" t="str">
        <f>'Gemensamma Tjänster'!AE32</f>
        <v>Dec,Mar,Jun,Sep</v>
      </c>
      <c r="I34" s="115"/>
      <c r="J34" s="116" t="str">
        <f>'Gemensamma Tjänster'!AE33</f>
        <v xml:space="preserve"> -</v>
      </c>
    </row>
    <row r="35" spans="3:10" ht="15" hidden="1" customHeight="1" outlineLevel="1" x14ac:dyDescent="0.25">
      <c r="C35" s="107" t="str">
        <f>'Gemensamma Tjänster'!AF2</f>
        <v>IAM IDP Gemensam del</v>
      </c>
      <c r="D35" s="114">
        <f>'Gemensamma Tjänster'!AF19</f>
        <v>283897.78839277581</v>
      </c>
      <c r="E35" s="115"/>
      <c r="F35" s="94" t="str">
        <f>'Gemensamma Tjänster'!AF31</f>
        <v>Kvartal förskott</v>
      </c>
      <c r="G35" s="115"/>
      <c r="H35" s="94" t="str">
        <f>'Gemensamma Tjänster'!AF32</f>
        <v>Dec,Mar,Jun,Sep</v>
      </c>
      <c r="I35" s="115"/>
      <c r="J35" s="116">
        <f>'Gemensamma Tjänster'!AF33</f>
        <v>0</v>
      </c>
    </row>
    <row r="36" spans="3:10" ht="15" hidden="1" customHeight="1" outlineLevel="1" x14ac:dyDescent="0.25">
      <c r="C36" s="107" t="str">
        <f>'Gemensamma Tjänster'!AG2</f>
        <v>Överskjutande SMS &amp; Inloggnings-kostnader Prel</v>
      </c>
      <c r="D36" s="114">
        <f>'Gemensamma Tjänster'!AG19</f>
        <v>647961</v>
      </c>
      <c r="E36" s="115"/>
      <c r="F36" s="94" t="str">
        <f>'Gemensamma Tjänster'!AG31</f>
        <v>Överskjutande utöver 18,2 mkr</v>
      </c>
      <c r="G36" s="115"/>
      <c r="H36" s="94" t="str">
        <f>'Gemensamma Tjänster'!AG32</f>
        <v>Efter årsslut 2024</v>
      </c>
      <c r="I36" s="115"/>
      <c r="J36" s="116">
        <f>'Gemensamma Tjänster'!AG33</f>
        <v>0</v>
      </c>
    </row>
    <row r="37" spans="3:10" ht="15" hidden="1" customHeight="1" outlineLevel="1" x14ac:dyDescent="0.25">
      <c r="C37" s="107" t="str">
        <f>'Gemensamma Tjänster'!AH2</f>
        <v>1177 tidbokning
NY i förv.</v>
      </c>
      <c r="D37" s="114">
        <f>'Gemensamma Tjänster'!AH19</f>
        <v>510574.23845365865</v>
      </c>
      <c r="E37" s="115"/>
      <c r="F37" s="94" t="str">
        <f>'Gemensamma Tjänster'!AH31</f>
        <v>Kvartal förskott</v>
      </c>
      <c r="G37" s="115"/>
      <c r="H37" s="94" t="str">
        <f>'Gemensamma Tjänster'!AH32</f>
        <v>Dec,Mar,Jun,Sep</v>
      </c>
      <c r="I37" s="115"/>
      <c r="J37" s="116">
        <f>'Gemensamma Tjänster'!AH33</f>
        <v>0</v>
      </c>
    </row>
    <row r="38" spans="3:10" ht="15" hidden="1" customHeight="1" outlineLevel="1" x14ac:dyDescent="0.25">
      <c r="C38" s="107">
        <f>'Gemensamma Tjänster'!AI2</f>
        <v>0</v>
      </c>
      <c r="D38" s="114">
        <f>'Gemensamma Tjänster'!AI19</f>
        <v>0</v>
      </c>
      <c r="E38" s="115"/>
      <c r="F38" s="94">
        <f>'Gemensamma Tjänster'!AI31</f>
        <v>0</v>
      </c>
      <c r="G38" s="115"/>
      <c r="H38" s="94">
        <f>'Gemensamma Tjänster'!AI32</f>
        <v>0</v>
      </c>
      <c r="I38" s="115"/>
      <c r="J38" s="116">
        <f>'Gemensamma Tjänster'!AI33</f>
        <v>0</v>
      </c>
    </row>
    <row r="39" spans="3:10" ht="15" hidden="1" customHeight="1" outlineLevel="1" x14ac:dyDescent="0.25">
      <c r="C39" s="107">
        <f>'Gemensamma Tjänster'!AJ2</f>
        <v>0</v>
      </c>
      <c r="D39" s="114">
        <f>'Gemensamma Tjänster'!AJ19</f>
        <v>0</v>
      </c>
      <c r="E39" s="115"/>
      <c r="F39" s="94">
        <f>'Gemensamma Tjänster'!AJ31</f>
        <v>0</v>
      </c>
      <c r="G39" s="115"/>
      <c r="H39" s="94">
        <f>'Gemensamma Tjänster'!AJ32</f>
        <v>0</v>
      </c>
      <c r="I39" s="115"/>
      <c r="J39" s="116">
        <f>'Gemensamma Tjänster'!AJ33</f>
        <v>0</v>
      </c>
    </row>
    <row r="40" spans="3:10" ht="15" hidden="1" customHeight="1" outlineLevel="1" x14ac:dyDescent="0.25">
      <c r="C40" s="107">
        <f>'Gemensamma Tjänster'!AK2</f>
        <v>0</v>
      </c>
      <c r="D40" s="114">
        <f>'Gemensamma Tjänster'!AK19</f>
        <v>0</v>
      </c>
      <c r="E40" s="115"/>
      <c r="F40" s="94">
        <f>'Gemensamma Tjänster'!AK31</f>
        <v>0</v>
      </c>
      <c r="G40" s="115"/>
      <c r="H40" s="94">
        <f>'Gemensamma Tjänster'!AK32</f>
        <v>0</v>
      </c>
      <c r="I40" s="115"/>
      <c r="J40" s="116">
        <f>'Gemensamma Tjänster'!AK33</f>
        <v>0</v>
      </c>
    </row>
    <row r="41" spans="3:10" ht="15" hidden="1" customHeight="1" outlineLevel="1" x14ac:dyDescent="0.25">
      <c r="C41" s="107">
        <f>'Gemensamma Tjänster'!AL2</f>
        <v>0</v>
      </c>
      <c r="D41" s="114">
        <f>'Gemensamma Tjänster'!AL19</f>
        <v>0</v>
      </c>
      <c r="E41" s="115"/>
      <c r="F41" s="94">
        <f>'Gemensamma Tjänster'!AL31</f>
        <v>0</v>
      </c>
      <c r="G41" s="115"/>
      <c r="H41" s="94">
        <f>'Gemensamma Tjänster'!AL32</f>
        <v>0</v>
      </c>
      <c r="I41" s="115"/>
      <c r="J41" s="116">
        <f>'Gemensamma Tjänster'!AL33</f>
        <v>0</v>
      </c>
    </row>
    <row r="42" spans="3:10" ht="15" hidden="1" customHeight="1" outlineLevel="1" x14ac:dyDescent="0.25">
      <c r="C42" s="107">
        <f>'Gemensamma Tjänster'!AM2</f>
        <v>0</v>
      </c>
      <c r="D42" s="114">
        <f>'Gemensamma Tjänster'!AM19</f>
        <v>0</v>
      </c>
      <c r="E42" s="115"/>
      <c r="F42" s="94">
        <f>'Gemensamma Tjänster'!AM31</f>
        <v>0</v>
      </c>
      <c r="G42" s="115"/>
      <c r="H42" s="94">
        <f>'Gemensamma Tjänster'!AM32</f>
        <v>0</v>
      </c>
      <c r="I42" s="115"/>
      <c r="J42" s="116">
        <f>'Gemensamma Tjänster'!AM33</f>
        <v>0</v>
      </c>
    </row>
    <row r="43" spans="3:10" ht="15" hidden="1" customHeight="1" outlineLevel="1" x14ac:dyDescent="0.25">
      <c r="C43" s="107">
        <f>'Gemensamma Tjänster'!AN2</f>
        <v>0</v>
      </c>
      <c r="D43" s="114">
        <f>'Gemensamma Tjänster'!AN19</f>
        <v>0</v>
      </c>
      <c r="E43" s="115"/>
      <c r="F43" s="94">
        <f>'Gemensamma Tjänster'!AN31</f>
        <v>0</v>
      </c>
      <c r="G43" s="115"/>
      <c r="H43" s="94">
        <f>'Gemensamma Tjänster'!AN32</f>
        <v>0</v>
      </c>
      <c r="I43" s="115"/>
      <c r="J43" s="116">
        <f>'Gemensamma Tjänster'!AN33</f>
        <v>0</v>
      </c>
    </row>
    <row r="44" spans="3:10" ht="15" hidden="1" customHeight="1" outlineLevel="1" x14ac:dyDescent="0.25">
      <c r="C44" s="107">
        <f>'Gemensamma Tjänster'!AO2</f>
        <v>0</v>
      </c>
      <c r="D44" s="114">
        <f>'Gemensamma Tjänster'!AO19</f>
        <v>0</v>
      </c>
      <c r="E44" s="115"/>
      <c r="F44" s="94">
        <f>'Gemensamma Tjänster'!AO31</f>
        <v>0</v>
      </c>
      <c r="G44" s="115"/>
      <c r="H44" s="94">
        <f>'Gemensamma Tjänster'!AO32</f>
        <v>0</v>
      </c>
      <c r="I44" s="115"/>
      <c r="J44" s="116">
        <f>'Gemensamma Tjänster'!AO33</f>
        <v>0</v>
      </c>
    </row>
    <row r="45" spans="3:10" ht="15" hidden="1" customHeight="1" outlineLevel="1" x14ac:dyDescent="0.25">
      <c r="C45" s="107">
        <f>'Gemensamma Tjänster'!AP2</f>
        <v>0</v>
      </c>
      <c r="D45" s="114">
        <f>'Gemensamma Tjänster'!AP19</f>
        <v>0</v>
      </c>
      <c r="E45" s="115"/>
      <c r="F45" s="94">
        <f>'Gemensamma Tjänster'!AP31</f>
        <v>0</v>
      </c>
      <c r="G45" s="115"/>
      <c r="H45" s="94">
        <f>'Gemensamma Tjänster'!AP32</f>
        <v>0</v>
      </c>
      <c r="I45" s="115"/>
      <c r="J45" s="116">
        <f>'Gemensamma Tjänster'!AP33</f>
        <v>0</v>
      </c>
    </row>
    <row r="46" spans="3:10" ht="15" hidden="1" customHeight="1" outlineLevel="1" x14ac:dyDescent="0.25">
      <c r="C46" s="107">
        <f>'Gemensamma Tjänster'!AQ2</f>
        <v>0</v>
      </c>
      <c r="D46" s="114">
        <f>'Gemensamma Tjänster'!AQ19</f>
        <v>0</v>
      </c>
      <c r="E46" s="115"/>
      <c r="F46" s="94">
        <f>'Gemensamma Tjänster'!AQ31</f>
        <v>0</v>
      </c>
      <c r="G46" s="115"/>
      <c r="H46" s="94">
        <f>'Gemensamma Tjänster'!AQ32</f>
        <v>0</v>
      </c>
      <c r="I46" s="115"/>
      <c r="J46" s="116">
        <f>'Gemensamma Tjänster'!AQ33</f>
        <v>0</v>
      </c>
    </row>
    <row r="47" spans="3:10" ht="15" hidden="1" customHeight="1" outlineLevel="1" x14ac:dyDescent="0.25">
      <c r="C47" s="107">
        <f>'Gemensamma Tjänster'!AR2</f>
        <v>0</v>
      </c>
      <c r="D47" s="114">
        <f>'Gemensamma Tjänster'!AR19</f>
        <v>0</v>
      </c>
      <c r="E47" s="115"/>
      <c r="F47" s="94">
        <f>'Gemensamma Tjänster'!AR31</f>
        <v>0</v>
      </c>
      <c r="G47" s="115"/>
      <c r="H47" s="94">
        <f>'Gemensamma Tjänster'!AR32</f>
        <v>0</v>
      </c>
      <c r="I47" s="115"/>
      <c r="J47" s="116">
        <f>'Gemensamma Tjänster'!AR33</f>
        <v>0</v>
      </c>
    </row>
    <row r="48" spans="3:10" ht="15" hidden="1" customHeight="1" outlineLevel="1" x14ac:dyDescent="0.25">
      <c r="C48" s="107">
        <f>'Gemensamma Tjänster'!AS2</f>
        <v>0</v>
      </c>
      <c r="D48" s="114">
        <f>'Gemensamma Tjänster'!AS19</f>
        <v>0</v>
      </c>
      <c r="E48" s="115"/>
      <c r="F48" s="94">
        <f>'Gemensamma Tjänster'!AS31</f>
        <v>0</v>
      </c>
      <c r="G48" s="115"/>
      <c r="H48" s="94">
        <f>'Gemensamma Tjänster'!AS32</f>
        <v>0</v>
      </c>
      <c r="I48" s="115"/>
      <c r="J48" s="116">
        <f>'Gemensamma Tjänster'!AS33</f>
        <v>0</v>
      </c>
    </row>
    <row r="49" spans="3:10" ht="15" hidden="1" customHeight="1" outlineLevel="1" x14ac:dyDescent="0.25">
      <c r="C49" s="107">
        <f>'Gemensamma Tjänster'!AT2</f>
        <v>0</v>
      </c>
      <c r="D49" s="114">
        <f>'Gemensamma Tjänster'!AT19</f>
        <v>0</v>
      </c>
      <c r="E49" s="115"/>
      <c r="F49" s="94">
        <f>'Gemensamma Tjänster'!AT31</f>
        <v>0</v>
      </c>
      <c r="G49" s="115"/>
      <c r="H49" s="94">
        <f>'Gemensamma Tjänster'!AT32</f>
        <v>0</v>
      </c>
      <c r="I49" s="115"/>
      <c r="J49" s="116">
        <f>'Gemensamma Tjänster'!AT33</f>
        <v>0</v>
      </c>
    </row>
    <row r="50" spans="3:10" ht="15" hidden="1" customHeight="1" outlineLevel="1" x14ac:dyDescent="0.25">
      <c r="C50" s="107">
        <f>'Gemensamma Tjänster'!AU2</f>
        <v>0</v>
      </c>
      <c r="D50" s="114">
        <f>'Gemensamma Tjänster'!AU19</f>
        <v>0</v>
      </c>
      <c r="E50" s="115"/>
      <c r="F50" s="94">
        <f>'Gemensamma Tjänster'!AU31</f>
        <v>0</v>
      </c>
      <c r="G50" s="115"/>
      <c r="H50" s="94">
        <f>'Gemensamma Tjänster'!AU32</f>
        <v>0</v>
      </c>
      <c r="I50" s="115"/>
      <c r="J50" s="116">
        <f>'Gemensamma Tjänster'!AU33</f>
        <v>0</v>
      </c>
    </row>
    <row r="51" spans="3:10" ht="15" hidden="1" customHeight="1" outlineLevel="1" x14ac:dyDescent="0.25">
      <c r="C51" s="107">
        <f>'Gemensamma Tjänster'!AV2</f>
        <v>0</v>
      </c>
      <c r="D51" s="114">
        <f>'Gemensamma Tjänster'!AV19</f>
        <v>0</v>
      </c>
      <c r="E51" s="115"/>
      <c r="F51" s="94">
        <f>'Gemensamma Tjänster'!AV31</f>
        <v>0</v>
      </c>
      <c r="G51" s="115"/>
      <c r="H51" s="94">
        <f>'Gemensamma Tjänster'!AV32</f>
        <v>0</v>
      </c>
      <c r="I51" s="115"/>
      <c r="J51" s="116">
        <f>'Gemensamma Tjänster'!AV33</f>
        <v>0</v>
      </c>
    </row>
    <row r="52" spans="3:10" ht="15" hidden="1" customHeight="1" outlineLevel="1" x14ac:dyDescent="0.25">
      <c r="C52" s="107">
        <f>'Gemensamma Tjänster'!AW2</f>
        <v>0</v>
      </c>
      <c r="D52" s="114">
        <f>'Gemensamma Tjänster'!AW19</f>
        <v>0</v>
      </c>
      <c r="E52" s="115"/>
      <c r="F52" s="94">
        <f>'Gemensamma Tjänster'!AW31</f>
        <v>0</v>
      </c>
      <c r="G52" s="115"/>
      <c r="H52" s="94">
        <f>'Gemensamma Tjänster'!AW32</f>
        <v>0</v>
      </c>
      <c r="I52" s="115"/>
      <c r="J52" s="116">
        <f>'Gemensamma Tjänster'!AW33</f>
        <v>0</v>
      </c>
    </row>
    <row r="53" spans="3:10" ht="15" hidden="1" customHeight="1" outlineLevel="1" x14ac:dyDescent="0.25">
      <c r="C53" s="107">
        <f>'Gemensamma Tjänster'!AX2</f>
        <v>0</v>
      </c>
      <c r="D53" s="114">
        <f>'Gemensamma Tjänster'!AX19</f>
        <v>0</v>
      </c>
      <c r="E53" s="115"/>
      <c r="F53" s="94">
        <f>'Gemensamma Tjänster'!AX31</f>
        <v>0</v>
      </c>
      <c r="G53" s="115"/>
      <c r="H53" s="94">
        <f>'Gemensamma Tjänster'!AX32</f>
        <v>0</v>
      </c>
      <c r="I53" s="115"/>
      <c r="J53" s="116">
        <f>'Gemensamma Tjänster'!AX33</f>
        <v>0</v>
      </c>
    </row>
    <row r="54" spans="3:10" ht="15" hidden="1" customHeight="1" outlineLevel="1" x14ac:dyDescent="0.25">
      <c r="C54" s="107">
        <f>'Gemensamma Tjänster'!AY2</f>
        <v>0</v>
      </c>
      <c r="D54" s="114">
        <f>'Gemensamma Tjänster'!AY19</f>
        <v>0</v>
      </c>
      <c r="E54" s="115"/>
      <c r="F54" s="94">
        <f>'Gemensamma Tjänster'!AY31</f>
        <v>0</v>
      </c>
      <c r="G54" s="115"/>
      <c r="H54" s="94">
        <f>'Gemensamma Tjänster'!AY32</f>
        <v>0</v>
      </c>
      <c r="I54" s="115"/>
      <c r="J54" s="116">
        <f>'Gemensamma Tjänster'!AY33</f>
        <v>0</v>
      </c>
    </row>
    <row r="55" spans="3:10" ht="15" hidden="1" customHeight="1" outlineLevel="1" thickBot="1" x14ac:dyDescent="0.3">
      <c r="C55" s="117">
        <f>'Gemensamma Tjänster'!AZ2</f>
        <v>0</v>
      </c>
      <c r="D55" s="118">
        <f>'Gemensamma Tjänster'!AZ19</f>
        <v>0</v>
      </c>
      <c r="E55" s="119"/>
      <c r="F55" s="95">
        <f>'Gemensamma Tjänster'!AZ31</f>
        <v>0</v>
      </c>
      <c r="G55" s="119"/>
      <c r="H55" s="95">
        <f>'Gemensamma Tjänster'!AZ32</f>
        <v>0</v>
      </c>
      <c r="I55" s="119"/>
      <c r="J55" s="120">
        <f>'Gemensamma Tjänster'!AZ33</f>
        <v>0</v>
      </c>
    </row>
    <row r="56" spans="3:10" hidden="1" outlineLevel="1" x14ac:dyDescent="0.25">
      <c r="C56" s="115"/>
      <c r="D56" s="114"/>
      <c r="E56" s="115"/>
      <c r="F56" s="115"/>
      <c r="G56" s="115"/>
      <c r="H56" s="115"/>
      <c r="I56" s="115"/>
      <c r="J56" s="115"/>
    </row>
    <row r="57" spans="3:10" ht="15.75" collapsed="1" thickBot="1" x14ac:dyDescent="0.3">
      <c r="C57" s="115"/>
      <c r="D57" s="121"/>
      <c r="E57" s="115"/>
      <c r="F57" s="115"/>
      <c r="G57" s="115"/>
      <c r="H57" s="115"/>
      <c r="I57" s="115"/>
      <c r="J57" s="115"/>
    </row>
    <row r="58" spans="3:10" ht="21" x14ac:dyDescent="0.25">
      <c r="C58" s="108" t="s">
        <v>31</v>
      </c>
      <c r="D58" s="109">
        <f>SUM(D59:D107)</f>
        <v>6885722.9425287778</v>
      </c>
      <c r="E58" s="110"/>
      <c r="F58" s="110" t="s">
        <v>39</v>
      </c>
      <c r="G58" s="110"/>
      <c r="H58" s="110"/>
      <c r="I58" s="110"/>
      <c r="J58" s="122"/>
    </row>
    <row r="59" spans="3:10" hidden="1" outlineLevel="1" x14ac:dyDescent="0.25">
      <c r="C59" s="107" t="str">
        <f>'Valbara Tjänster'!F1</f>
        <v>Händelseanalys (Nitha)</v>
      </c>
      <c r="D59" s="114">
        <f>'Valbara Tjänster'!F15</f>
        <v>0</v>
      </c>
      <c r="E59" s="115"/>
      <c r="F59" s="115" t="str">
        <f>'Valbara Tjänster'!F27</f>
        <v>Kvartal förskott</v>
      </c>
      <c r="G59" s="115"/>
      <c r="H59" s="115" t="str">
        <f>'Valbara Tjänster'!F28</f>
        <v>Dec,Mar,Jun,Sep</v>
      </c>
      <c r="I59" s="115"/>
      <c r="J59" s="116" t="str">
        <f>'Valbara Tjänster'!F29</f>
        <v>N/A</v>
      </c>
    </row>
    <row r="60" spans="3:10" ht="30" hidden="1" outlineLevel="1" x14ac:dyDescent="0.25">
      <c r="C60" s="107" t="str">
        <f>'Valbara Tjänster'!J1</f>
        <v>IAM IdP
(egna anslutningar)</v>
      </c>
      <c r="D60" s="114">
        <f>'Valbara Tjänster'!J15</f>
        <v>53423.915999999997</v>
      </c>
      <c r="E60" s="115"/>
      <c r="F60" s="115" t="str">
        <f>'Valbara Tjänster'!J27</f>
        <v>Kvartal förskott</v>
      </c>
      <c r="G60" s="115"/>
      <c r="H60" s="115" t="str">
        <f>'Valbara Tjänster'!J28</f>
        <v>Dec,Mar,Jun,Sep</v>
      </c>
      <c r="I60" s="115"/>
      <c r="J60" s="116" t="str">
        <f>'Valbara Tjänster'!J29</f>
        <v>N/A</v>
      </c>
    </row>
    <row r="61" spans="3:10" hidden="1" outlineLevel="1" x14ac:dyDescent="0.25">
      <c r="C61" s="107" t="str">
        <f>'Valbara Tjänster'!N1</f>
        <v>Säkerhets-tjänster Logg, spärr &amp; samtycke</v>
      </c>
      <c r="D61" s="114">
        <f>'Valbara Tjänster'!N15</f>
        <v>53423.915999999997</v>
      </c>
      <c r="E61" s="115"/>
      <c r="F61" s="115" t="str">
        <f>'Valbara Tjänster'!N27</f>
        <v>Kvartal förskott</v>
      </c>
      <c r="G61" s="115"/>
      <c r="H61" s="115" t="str">
        <f>'Valbara Tjänster'!N28</f>
        <v>Dec,Mar,Jun,Sep</v>
      </c>
      <c r="I61" s="115"/>
      <c r="J61" s="116" t="str">
        <f>'Valbara Tjänster'!N29</f>
        <v>N/A</v>
      </c>
    </row>
    <row r="62" spans="3:10" hidden="1" outlineLevel="1" x14ac:dyDescent="0.25">
      <c r="C62" s="107" t="str">
        <f>'Valbara Tjänster'!R1</f>
        <v>IAM Autentisering (egna anslutningar)</v>
      </c>
      <c r="D62" s="114">
        <f>'Valbara Tjänster'!R15</f>
        <v>0</v>
      </c>
      <c r="E62" s="115"/>
      <c r="F62" s="115" t="str">
        <f>'Valbara Tjänster'!R27</f>
        <v>Kvartal förskott</v>
      </c>
      <c r="G62" s="115"/>
      <c r="H62" s="115" t="str">
        <f>'Valbara Tjänster'!R28</f>
        <v>Dec,Mar,Jun,Sep</v>
      </c>
      <c r="I62" s="115"/>
      <c r="J62" s="116" t="str">
        <f>'Valbara Tjänster'!R29</f>
        <v>N/A</v>
      </c>
    </row>
    <row r="63" spans="3:10" hidden="1" outlineLevel="1" x14ac:dyDescent="0.25">
      <c r="C63" s="107" t="str">
        <f>'Valbara Tjänster'!V1</f>
        <v>Personuppgifts- tjänst</v>
      </c>
      <c r="D63" s="114">
        <f>'Valbara Tjänster'!V15</f>
        <v>53423.915999999997</v>
      </c>
      <c r="E63" s="115"/>
      <c r="F63" s="115" t="str">
        <f>'Valbara Tjänster'!V27</f>
        <v>Kvartal förskott</v>
      </c>
      <c r="G63" s="115"/>
      <c r="H63" s="115" t="str">
        <f>'Valbara Tjänster'!V28</f>
        <v>Dec,Mar,Jun,Sep</v>
      </c>
      <c r="I63" s="115"/>
      <c r="J63" s="116" t="str">
        <f>'Valbara Tjänster'!V29</f>
        <v>N/A</v>
      </c>
    </row>
    <row r="64" spans="3:10" ht="45" hidden="1" outlineLevel="1" x14ac:dyDescent="0.25">
      <c r="C64" s="107" t="str">
        <f>'Valbara Tjänster'!Z1</f>
        <v xml:space="preserve">1177 formulär- hantering </v>
      </c>
      <c r="D64" s="114">
        <f>'Valbara Tjänster'!Z15</f>
        <v>401924.14724280004</v>
      </c>
      <c r="E64" s="115"/>
      <c r="F64" s="115" t="str">
        <f>'Valbara Tjänster'!Z27</f>
        <v>Kvartal förskott</v>
      </c>
      <c r="G64" s="115"/>
      <c r="H64" s="115" t="str">
        <f>'Valbara Tjänster'!Z28</f>
        <v>Dec,Mar,Jun,Sep</v>
      </c>
      <c r="I64" s="115"/>
      <c r="J64" s="116" t="str">
        <f>'Valbara Tjänster'!Z29</f>
        <v>N/A</v>
      </c>
    </row>
    <row r="65" spans="3:10" hidden="1" outlineLevel="1" x14ac:dyDescent="0.25">
      <c r="C65" s="107" t="str">
        <f>'Valbara Tjänster'!AD1</f>
        <v xml:space="preserve">Ombudstjänsten </v>
      </c>
      <c r="D65" s="114">
        <f>'Valbara Tjänster'!AD15</f>
        <v>0</v>
      </c>
      <c r="E65" s="115"/>
      <c r="F65" s="115" t="str">
        <f>'Valbara Tjänster'!AD27</f>
        <v>Kvartal förskott</v>
      </c>
      <c r="G65" s="115"/>
      <c r="H65" s="115" t="str">
        <f>'Valbara Tjänster'!AD28</f>
        <v>Dec,Mar,Jun,Sep</v>
      </c>
      <c r="I65" s="115"/>
      <c r="J65" s="116" t="str">
        <f>'Valbara Tjänster'!AD29</f>
        <v>N/A</v>
      </c>
    </row>
    <row r="66" spans="3:10" ht="120" hidden="1" outlineLevel="1" x14ac:dyDescent="0.25">
      <c r="C66" s="107" t="str">
        <f>'Valbara Tjänster'!AH1</f>
        <v>Hjälpmedels-tjänsten abonnemang</v>
      </c>
      <c r="D66" s="114">
        <f>'Valbara Tjänster'!AH15</f>
        <v>52000</v>
      </c>
      <c r="E66" s="115"/>
      <c r="F66" s="11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115"/>
      <c r="H66" s="115" t="str">
        <f>'Valbara Tjänster'!AH28</f>
        <v>Dec, Mar, Jun, Sep</v>
      </c>
      <c r="I66" s="115"/>
      <c r="J66" s="116" t="str">
        <f>'Valbara Tjänster'!AH29</f>
        <v>Prognos</v>
      </c>
    </row>
    <row r="67" spans="3:10" ht="45" hidden="1" outlineLevel="1" x14ac:dyDescent="0.25">
      <c r="C67" s="107" t="str">
        <f>'Valbara Tjänster'!AL1</f>
        <v>E-klient</v>
      </c>
      <c r="D67" s="114">
        <f>'Valbara Tjänster'!AL15</f>
        <v>136780.80000000002</v>
      </c>
      <c r="E67" s="115"/>
      <c r="F67" s="115" t="str">
        <f>'Valbara Tjänster'!AL27</f>
        <v>Halvårsvis i efterskott av förvaltning. Volymbaserade priser</v>
      </c>
      <c r="G67" s="115"/>
      <c r="H67" s="115" t="str">
        <f>'Valbara Tjänster'!AL28</f>
        <v>Jun, Dec</v>
      </c>
      <c r="I67" s="115"/>
      <c r="J67" s="116" t="str">
        <f>'Valbara Tjänster'!AL29</f>
        <v>Prognos 2023! Faktureras av förvaltningen</v>
      </c>
    </row>
    <row r="68" spans="3:10" ht="60" hidden="1" outlineLevel="1" x14ac:dyDescent="0.25">
      <c r="C68" s="107" t="str">
        <f>'Valbara Tjänster'!AP1</f>
        <v>Eira Licenser (innehåll)</v>
      </c>
      <c r="D68" s="114">
        <f>'Valbara Tjänster'!AP15</f>
        <v>1763340.2943600083</v>
      </c>
      <c r="E68" s="115"/>
      <c r="F68" s="115" t="str">
        <f>'Valbara Tjänster'!AP27</f>
        <v>Licenskostnaden fördelas solidariskt mellan landsting och regioner baserat på antal invånare.</v>
      </c>
      <c r="G68" s="115"/>
      <c r="H68" s="115" t="str">
        <f>'Valbara Tjänster'!AP28</f>
        <v>Årsvis engång i Dec</v>
      </c>
      <c r="I68" s="115"/>
      <c r="J68" s="116" t="str">
        <f>'Valbara Tjänster'!AP29</f>
        <v>Prognos</v>
      </c>
    </row>
    <row r="69" spans="3:10" ht="30" hidden="1" outlineLevel="1" x14ac:dyDescent="0.25">
      <c r="C69" s="107" t="str">
        <f>'Valbara Tjänster'!AT1</f>
        <v>Informations- utlämning till kvalitetsregister</v>
      </c>
      <c r="D69" s="114">
        <f>'Valbara Tjänster'!AT15</f>
        <v>0</v>
      </c>
      <c r="E69" s="115"/>
      <c r="F69" s="115" t="str">
        <f>'Valbara Tjänster'!AT27</f>
        <v>Faktureras separat av tjänstens förvaltning</v>
      </c>
      <c r="G69" s="115"/>
      <c r="H69" s="115" t="str">
        <f>'Valbara Tjänster'!AT28</f>
        <v xml:space="preserve"> </v>
      </c>
      <c r="I69" s="115"/>
      <c r="J69" s="123" t="str">
        <f>'Valbara Tjänster'!AT29</f>
        <v>Ingen ab.fakturering</v>
      </c>
    </row>
    <row r="70" spans="3:10" hidden="1" outlineLevel="1" x14ac:dyDescent="0.25">
      <c r="C70" s="107" t="str">
        <f>'Valbara Tjänster'!AX1</f>
        <v>Säker Digital Kommunikation SDK Utgår 2024!</v>
      </c>
      <c r="D70" s="114">
        <f>'Valbara Tjänster'!AX15</f>
        <v>0</v>
      </c>
      <c r="E70" s="115"/>
      <c r="F70" s="115" t="str">
        <f>'Valbara Tjänster'!AX27</f>
        <v>Ingen abonnemangsfakt 2023</v>
      </c>
      <c r="G70" s="115"/>
      <c r="H70" s="115">
        <f>'Valbara Tjänster'!AX28</f>
        <v>0</v>
      </c>
      <c r="I70" s="115"/>
      <c r="J70" s="116" t="str">
        <f>'Valbara Tjänster'!AX29</f>
        <v>Ingen fakturering 2024</v>
      </c>
    </row>
    <row r="71" spans="3:10" hidden="1" outlineLevel="1" x14ac:dyDescent="0.25">
      <c r="C71" s="107" t="str">
        <f>'Valbara Tjänster'!BB1</f>
        <v>Bild (i 1177 på telefon)</v>
      </c>
      <c r="D71" s="114">
        <f>'Valbara Tjänster'!BB15</f>
        <v>265422.12410895998</v>
      </c>
      <c r="E71" s="115"/>
      <c r="F71" s="115" t="str">
        <f>'Valbara Tjänster'!BB27</f>
        <v>Kvartal förskott</v>
      </c>
      <c r="G71" s="115"/>
      <c r="H71" s="115" t="str">
        <f>'Valbara Tjänster'!BB28</f>
        <v>Dec,Mar,Jun,Sep</v>
      </c>
      <c r="I71" s="115"/>
      <c r="J71" s="116">
        <f>'Valbara Tjänster'!BB29</f>
        <v>0</v>
      </c>
    </row>
    <row r="72" spans="3:10" hidden="1" outlineLevel="1" x14ac:dyDescent="0.25">
      <c r="C72" s="107" t="str">
        <f>'Valbara Tjänster'!BF1</f>
        <v>Video (i 1177 på telefon)</v>
      </c>
      <c r="D72" s="114">
        <f>'Valbara Tjänster'!BF15</f>
        <v>419000.63898492797</v>
      </c>
      <c r="E72" s="115"/>
      <c r="F72" s="115" t="str">
        <f>'Valbara Tjänster'!BF27</f>
        <v>Kvartal förskott</v>
      </c>
      <c r="G72" s="115"/>
      <c r="H72" s="115" t="str">
        <f>'Valbara Tjänster'!BF28</f>
        <v>Dec,Mar,Jun,Sep</v>
      </c>
      <c r="I72" s="115"/>
      <c r="J72" s="116">
        <f>'Valbara Tjänster'!BF29</f>
        <v>0</v>
      </c>
    </row>
    <row r="73" spans="3:10" hidden="1" outlineLevel="1" x14ac:dyDescent="0.25">
      <c r="C73" s="107" t="str">
        <f>'Valbara Tjänster'!BJ1</f>
        <v>Utbudstjänsten</v>
      </c>
      <c r="D73" s="114">
        <f>'Valbara Tjänster'!BJ15</f>
        <v>0</v>
      </c>
      <c r="E73" s="115"/>
      <c r="F73" s="115" t="str">
        <f>'Valbara Tjänster'!BJ27</f>
        <v>Kvartal förskott</v>
      </c>
      <c r="G73" s="115"/>
      <c r="H73" s="115" t="str">
        <f>'Valbara Tjänster'!BJ28</f>
        <v>Dec,Mar,Jun,Sep</v>
      </c>
      <c r="I73" s="115"/>
      <c r="J73" s="116" t="str">
        <f>'Valbara Tjänster'!BJ29</f>
        <v>Pausad</v>
      </c>
    </row>
    <row r="74" spans="3:10" hidden="1" outlineLevel="1" x14ac:dyDescent="0.25">
      <c r="C74" s="107" t="str">
        <f>'Valbara Tjänster'!BN1</f>
        <v>Statistiktjänst Organisations-statistik</v>
      </c>
      <c r="D74" s="114">
        <f>'Valbara Tjänster'!BN15</f>
        <v>0</v>
      </c>
      <c r="E74" s="115"/>
      <c r="F74" s="115" t="str">
        <f>'Valbara Tjänster'!BN27</f>
        <v>Kvartal förskott</v>
      </c>
      <c r="G74" s="115"/>
      <c r="H74" s="115" t="str">
        <f>'Valbara Tjänster'!BN28</f>
        <v>Dec,Mar,Jun,Sep</v>
      </c>
      <c r="I74" s="115"/>
      <c r="J74" s="116">
        <f>'Valbara Tjänster'!BN29</f>
        <v>0</v>
      </c>
    </row>
    <row r="75" spans="3:10" s="90" customFormat="1" ht="45" hidden="1" outlineLevel="1" x14ac:dyDescent="0.25">
      <c r="C75" s="107" t="str">
        <f>'Valbara Tjänster'!BR1</f>
        <v xml:space="preserve">1177 inkorg </v>
      </c>
      <c r="D75" s="114">
        <f>'Valbara Tjänster'!BR15</f>
        <v>2813930.08</v>
      </c>
      <c r="E75" s="115"/>
      <c r="F75" s="94" t="str">
        <f>'Valbara Tjänster'!BR27</f>
        <v xml:space="preserve">Volymsbaserad. Faktureras av förvaltning kvartalsvis efterskott </v>
      </c>
      <c r="G75" s="115"/>
      <c r="H75" s="94">
        <f>'Valbara Tjänster'!BR28</f>
        <v>0</v>
      </c>
      <c r="I75" s="115"/>
      <c r="J75" s="220">
        <f>'Valbara Tjänster'!BR29</f>
        <v>0</v>
      </c>
    </row>
    <row r="76" spans="3:10" s="90" customFormat="1" hidden="1" outlineLevel="1" x14ac:dyDescent="0.25">
      <c r="C76" s="107" t="str">
        <f>'Valbara Tjänster'!BV1</f>
        <v>Svevac 
Utgår 2024</v>
      </c>
      <c r="D76" s="114">
        <f>'Valbara Tjänster'!BV15</f>
        <v>0</v>
      </c>
      <c r="E76" s="115"/>
      <c r="F76" s="94" t="str">
        <f>'Valbara Tjänster'!BV27</f>
        <v>Prel. Engång förskott 2023</v>
      </c>
      <c r="G76" s="115"/>
      <c r="H76" s="94" t="str">
        <f>'Valbara Tjänster'!BV28</f>
        <v>Dec,Mars</v>
      </c>
      <c r="I76" s="115"/>
      <c r="J76" s="220" t="str">
        <f>'Valbara Tjänster'!BV29</f>
        <v>Avslutas halvår 2023</v>
      </c>
    </row>
    <row r="77" spans="3:10" s="90" customFormat="1" ht="30" hidden="1" outlineLevel="1" x14ac:dyDescent="0.25">
      <c r="C77" s="107" t="str">
        <f>'Valbara Tjänster'!BZ1</f>
        <v>Digitalt möte</v>
      </c>
      <c r="D77" s="114">
        <f>'Valbara Tjänster'!BZ15</f>
        <v>0</v>
      </c>
      <c r="E77" s="115"/>
      <c r="F77" s="94" t="str">
        <f>'Valbara Tjänster'!BZ27</f>
        <v>Volymbaserad. Faktureras av förvaltning</v>
      </c>
      <c r="G77" s="115"/>
      <c r="H77" s="94">
        <f>'Valbara Tjänster'!BZ28</f>
        <v>0</v>
      </c>
      <c r="I77" s="115"/>
      <c r="J77" s="220" t="str">
        <f>'Valbara Tjänster'!BZ29</f>
        <v>Prognos</v>
      </c>
    </row>
    <row r="78" spans="3:10" s="90" customFormat="1" hidden="1" outlineLevel="1" x14ac:dyDescent="0.25">
      <c r="C78" s="107" t="str">
        <f>'Valbara Tjänster'!CD1</f>
        <v>Video och distans Infrastruktur</v>
      </c>
      <c r="D78" s="114">
        <f>'Valbara Tjänster'!CD15</f>
        <v>121820.8496510824</v>
      </c>
      <c r="E78" s="115"/>
      <c r="F78" s="94" t="str">
        <f>'Valbara Tjänster'!CD27</f>
        <v>Kvartal förskott</v>
      </c>
      <c r="G78" s="115"/>
      <c r="H78" s="94" t="str">
        <f>'Valbara Tjänster'!CD28</f>
        <v>Dec,Mar,Jun,Sep</v>
      </c>
      <c r="I78" s="115"/>
      <c r="J78" s="220">
        <f>'Valbara Tjänster'!CD29</f>
        <v>0</v>
      </c>
    </row>
    <row r="79" spans="3:10" s="90" customFormat="1" hidden="1" outlineLevel="1" x14ac:dyDescent="0.25">
      <c r="C79" s="107" t="str">
        <f>'Valbara Tjänster'!CH1</f>
        <v>Video &amp; distans Flerpartsmöte</v>
      </c>
      <c r="D79" s="114">
        <f>'Valbara Tjänster'!CH15</f>
        <v>0</v>
      </c>
      <c r="E79" s="115"/>
      <c r="F79" s="94" t="str">
        <f>'Valbara Tjänster'!CH27</f>
        <v>Kvartal förskott</v>
      </c>
      <c r="G79" s="115"/>
      <c r="H79" s="94" t="str">
        <f>'Valbara Tjänster'!CH28</f>
        <v>Dec,Mar,Jun,Sep</v>
      </c>
      <c r="I79" s="115"/>
      <c r="J79" s="220">
        <f>'Valbara Tjänster'!CH29</f>
        <v>0</v>
      </c>
    </row>
    <row r="80" spans="3:10" s="90" customFormat="1" hidden="1" outlineLevel="1" x14ac:dyDescent="0.25">
      <c r="C80" s="107" t="str">
        <f>'Valbara Tjänster'!CL1</f>
        <v xml:space="preserve">1177 Egen provhantering </v>
      </c>
      <c r="D80" s="114">
        <f>'Valbara Tjänster'!CL15</f>
        <v>463007.27200000006</v>
      </c>
      <c r="E80" s="115"/>
      <c r="F80" s="94" t="str">
        <f>'Valbara Tjänster'!CL27</f>
        <v>Kvartal förskott</v>
      </c>
      <c r="G80" s="115"/>
      <c r="H80" s="94" t="str">
        <f>'Valbara Tjänster'!CL28</f>
        <v>Dec,Mar,Jun,Sep</v>
      </c>
      <c r="I80" s="115"/>
      <c r="J80" s="220">
        <f>'Valbara Tjänster'!CL29</f>
        <v>0</v>
      </c>
    </row>
    <row r="81" spans="3:10" s="90" customFormat="1" ht="30" hidden="1" outlineLevel="1" x14ac:dyDescent="0.25">
      <c r="C81" s="107" t="str">
        <f>'Valbara Tjänster'!CP1</f>
        <v>1177 Symtom- bedömning och hänvisning</v>
      </c>
      <c r="D81" s="114">
        <f>'Valbara Tjänster'!CP15</f>
        <v>0</v>
      </c>
      <c r="E81" s="115"/>
      <c r="F81" s="94" t="str">
        <f>'Valbara Tjänster'!CP27</f>
        <v>Kvartal förskott</v>
      </c>
      <c r="G81" s="115"/>
      <c r="H81" s="94" t="str">
        <f>'Valbara Tjänster'!CP28</f>
        <v>Dec,Mar,Jun,Sep</v>
      </c>
      <c r="I81" s="115"/>
      <c r="J81" s="220" t="str">
        <f>'Valbara Tjänster'!CP29</f>
        <v>Mars 2023 separat sedan kvartalsvis förskott</v>
      </c>
    </row>
    <row r="82" spans="3:10" s="90" customFormat="1" hidden="1" outlineLevel="1" x14ac:dyDescent="0.25">
      <c r="C82" s="107" t="str">
        <f>'Valbara Tjänster'!CT1</f>
        <v>Underskrifts-tjänst (NY 2023)</v>
      </c>
      <c r="D82" s="114">
        <f>'Valbara Tjänster'!CT15</f>
        <v>0</v>
      </c>
      <c r="E82" s="115"/>
      <c r="F82" s="94" t="str">
        <f>'Valbara Tjänster'!CT27</f>
        <v>Kvartal förskott</v>
      </c>
      <c r="G82" s="115"/>
      <c r="H82" s="94" t="str">
        <f>'Valbara Tjänster'!CT28</f>
        <v>Dec,Mar,Jun,Sep</v>
      </c>
      <c r="I82" s="115"/>
      <c r="J82" s="220">
        <f>'Valbara Tjänster'!CT29</f>
        <v>0</v>
      </c>
    </row>
    <row r="83" spans="3:10" s="90" customFormat="1" ht="30" hidden="1" outlineLevel="1" x14ac:dyDescent="0.25">
      <c r="C83" s="107" t="str">
        <f>'Valbara Tjänster'!CX1</f>
        <v>Terminologi-tjänst (ny i förvaltning 2024)</v>
      </c>
      <c r="D83" s="114">
        <f>'Valbara Tjänster'!CX15</f>
        <v>288224.98818099854</v>
      </c>
      <c r="E83" s="115"/>
      <c r="F83" s="94" t="str">
        <f>'Valbara Tjänster'!CX27</f>
        <v>Övergår från utveckling 2024</v>
      </c>
      <c r="G83" s="115"/>
      <c r="H83" s="94" t="str">
        <f>'Valbara Tjänster'!CX28</f>
        <v>Dec,Mar,Jun,Sep</v>
      </c>
      <c r="I83" s="115"/>
      <c r="J83" s="220" t="str">
        <f>'Valbara Tjänster'!CX29</f>
        <v>Faktureras 2023 mot utveckling</v>
      </c>
    </row>
    <row r="84" spans="3:10" s="90" customFormat="1" hidden="1" outlineLevel="1" x14ac:dyDescent="0.25">
      <c r="C84" s="107" t="str">
        <f>'Valbara Tjänster'!DB1</f>
        <v>Statistiktjänst export</v>
      </c>
      <c r="D84" s="114">
        <f>'Valbara Tjänster'!DB15</f>
        <v>0</v>
      </c>
      <c r="E84" s="115"/>
      <c r="F84" s="94" t="str">
        <f>'Valbara Tjänster'!DB27</f>
        <v>Kvartal förskott</v>
      </c>
      <c r="G84" s="115"/>
      <c r="H84" s="94" t="str">
        <f>'Valbara Tjänster'!DB28</f>
        <v>Dec,Mar,Jun,Sep</v>
      </c>
      <c r="I84" s="115"/>
      <c r="J84" s="220">
        <f>'Valbara Tjänster'!DB29</f>
        <v>0</v>
      </c>
    </row>
    <row r="85" spans="3:10" s="90" customFormat="1" hidden="1" outlineLevel="1" x14ac:dyDescent="0.25">
      <c r="C85" s="107" t="str">
        <f>'Valbara Tjänster'!DF1</f>
        <v>Beställning läkemedelsnära produkter</v>
      </c>
      <c r="D85" s="114">
        <f>'Valbara Tjänster'!DF15</f>
        <v>0</v>
      </c>
      <c r="E85" s="115"/>
      <c r="F85" s="94" t="str">
        <f>'Valbara Tjänster'!DF27</f>
        <v>Pris ej fastställt</v>
      </c>
      <c r="G85" s="115"/>
      <c r="H85" s="94">
        <f>'Valbara Tjänster'!DF28</f>
        <v>0</v>
      </c>
      <c r="I85" s="115"/>
      <c r="J85" s="220">
        <f>'Valbara Tjänster'!DF29</f>
        <v>0</v>
      </c>
    </row>
    <row r="86" spans="3:10" s="90" customFormat="1" ht="30" hidden="1" outlineLevel="1" x14ac:dyDescent="0.25">
      <c r="C86" s="107" t="str">
        <f>'Valbara Tjänster'!DJ1</f>
        <v>Net-Id</v>
      </c>
      <c r="D86" s="114">
        <f>'Valbara Tjänster'!DJ15</f>
        <v>0</v>
      </c>
      <c r="E86" s="115"/>
      <c r="F86" s="94" t="str">
        <f>'Valbara Tjänster'!DJ27</f>
        <v>Väntar på avsiktsförklaring</v>
      </c>
      <c r="G86" s="115"/>
      <c r="H86" s="94">
        <f>'Valbara Tjänster'!DJ28</f>
        <v>0</v>
      </c>
      <c r="I86" s="115"/>
      <c r="J86" s="220">
        <f>'Valbara Tjänster'!DJ29</f>
        <v>0</v>
      </c>
    </row>
    <row r="87" spans="3:10" s="90" customFormat="1" hidden="1" outlineLevel="1" x14ac:dyDescent="0.25">
      <c r="C87" s="107">
        <f>'Valbara Tjänster'!DN1</f>
        <v>0</v>
      </c>
      <c r="D87" s="114">
        <f>'Valbara Tjänster'!DN15</f>
        <v>0</v>
      </c>
      <c r="E87" s="115"/>
      <c r="F87" s="94">
        <f>'Valbara Tjänster'!DN27</f>
        <v>0</v>
      </c>
      <c r="G87" s="115"/>
      <c r="H87" s="94">
        <f>'Valbara Tjänster'!DN28</f>
        <v>0</v>
      </c>
      <c r="I87" s="115"/>
      <c r="J87" s="220">
        <f>'Valbara Tjänster'!DN29</f>
        <v>0</v>
      </c>
    </row>
    <row r="88" spans="3:10" s="90" customFormat="1" hidden="1" outlineLevel="1" x14ac:dyDescent="0.25">
      <c r="C88" s="107">
        <f>'Valbara Tjänster'!DR1</f>
        <v>0</v>
      </c>
      <c r="D88" s="114">
        <f>'Valbara Tjänster'!DR15</f>
        <v>0</v>
      </c>
      <c r="E88" s="115"/>
      <c r="F88" s="94">
        <f>'Valbara Tjänster'!DR27</f>
        <v>0</v>
      </c>
      <c r="G88" s="115"/>
      <c r="H88" s="94">
        <f>'Valbara Tjänster'!DR28</f>
        <v>0</v>
      </c>
      <c r="I88" s="115"/>
      <c r="J88" s="220">
        <f>'Valbara Tjänster'!DR29</f>
        <v>0</v>
      </c>
    </row>
    <row r="89" spans="3:10" s="90" customFormat="1" hidden="1" outlineLevel="1" x14ac:dyDescent="0.25">
      <c r="C89" s="107">
        <f>'Valbara Tjänster'!DV1</f>
        <v>0</v>
      </c>
      <c r="D89" s="114">
        <f>'Valbara Tjänster'!DV15</f>
        <v>0</v>
      </c>
      <c r="E89" s="115"/>
      <c r="F89" s="94">
        <f>'Valbara Tjänster'!DV27</f>
        <v>0</v>
      </c>
      <c r="G89" s="115"/>
      <c r="H89" s="94">
        <f>'Valbara Tjänster'!DV28</f>
        <v>0</v>
      </c>
      <c r="I89" s="115"/>
      <c r="J89" s="220">
        <f>'Valbara Tjänster'!DV29</f>
        <v>0</v>
      </c>
    </row>
    <row r="90" spans="3:10" s="90" customFormat="1" ht="15.75" hidden="1" customHeight="1" outlineLevel="1" x14ac:dyDescent="0.25">
      <c r="C90" s="107">
        <f>'Valbara Tjänster'!DZ1</f>
        <v>0</v>
      </c>
      <c r="D90" s="114">
        <f>'Valbara Tjänster'!DZ15</f>
        <v>0</v>
      </c>
      <c r="E90" s="115"/>
      <c r="F90" s="94">
        <f>'Valbara Tjänster'!DZ27</f>
        <v>0</v>
      </c>
      <c r="G90" s="115"/>
      <c r="H90" s="94">
        <f>'Valbara Tjänster'!DZ28</f>
        <v>0</v>
      </c>
      <c r="I90" s="115"/>
      <c r="J90" s="220">
        <f>'Valbara Tjänster'!DZ29</f>
        <v>0</v>
      </c>
    </row>
    <row r="91" spans="3:10" s="90" customFormat="1" ht="15.75" hidden="1" customHeight="1" outlineLevel="1" x14ac:dyDescent="0.25">
      <c r="C91" s="107">
        <f>'Valbara Tjänster'!ED1</f>
        <v>0</v>
      </c>
      <c r="D91" s="114">
        <f>'Valbara Tjänster'!ED15</f>
        <v>0</v>
      </c>
      <c r="E91" s="115"/>
      <c r="F91" s="94">
        <f>'Valbara Tjänster'!ED27</f>
        <v>0</v>
      </c>
      <c r="G91" s="115"/>
      <c r="H91" s="94">
        <f>'Valbara Tjänster'!ED28</f>
        <v>0</v>
      </c>
      <c r="I91" s="115"/>
      <c r="J91" s="220">
        <f>'Valbara Tjänster'!ED29</f>
        <v>0</v>
      </c>
    </row>
    <row r="92" spans="3:10" s="90" customFormat="1" ht="15.75" hidden="1" customHeight="1" outlineLevel="1" x14ac:dyDescent="0.25">
      <c r="C92" s="107">
        <f>'Valbara Tjänster'!EH1</f>
        <v>0</v>
      </c>
      <c r="D92" s="114">
        <f>'Valbara Tjänster'!EH15</f>
        <v>0</v>
      </c>
      <c r="E92" s="115"/>
      <c r="F92" s="94">
        <f>'Valbara Tjänster'!EH27</f>
        <v>0</v>
      </c>
      <c r="G92" s="115"/>
      <c r="H92" s="94">
        <f>'Valbara Tjänster'!EH28</f>
        <v>0</v>
      </c>
      <c r="I92" s="115"/>
      <c r="J92" s="220">
        <f>'Valbara Tjänster'!EH29</f>
        <v>0</v>
      </c>
    </row>
    <row r="93" spans="3:10" s="90" customFormat="1" ht="15.75" hidden="1" customHeight="1" outlineLevel="1" x14ac:dyDescent="0.25">
      <c r="C93" s="107">
        <f>'Valbara Tjänster'!EL1</f>
        <v>0</v>
      </c>
      <c r="D93" s="114">
        <f>'Valbara Tjänster'!EL15</f>
        <v>0</v>
      </c>
      <c r="E93" s="115"/>
      <c r="F93" s="94">
        <f>'Valbara Tjänster'!EL27</f>
        <v>0</v>
      </c>
      <c r="G93" s="115"/>
      <c r="H93" s="94">
        <f>'Valbara Tjänster'!EL28</f>
        <v>0</v>
      </c>
      <c r="I93" s="115"/>
      <c r="J93" s="220">
        <f>'Valbara Tjänster'!EL29</f>
        <v>0</v>
      </c>
    </row>
    <row r="94" spans="3:10" s="90" customFormat="1" ht="15.75" hidden="1" customHeight="1" outlineLevel="1" x14ac:dyDescent="0.25">
      <c r="C94" s="107">
        <f>'Valbara Tjänster'!EP1</f>
        <v>0</v>
      </c>
      <c r="D94" s="114">
        <f>'Valbara Tjänster'!EP15</f>
        <v>0</v>
      </c>
      <c r="E94" s="115"/>
      <c r="F94" s="94">
        <f>'Valbara Tjänster'!EP27</f>
        <v>0</v>
      </c>
      <c r="G94" s="115"/>
      <c r="H94" s="94">
        <f>'Valbara Tjänster'!EP28</f>
        <v>0</v>
      </c>
      <c r="I94" s="115"/>
      <c r="J94" s="220">
        <f>'Valbara Tjänster'!EP29</f>
        <v>0</v>
      </c>
    </row>
    <row r="95" spans="3:10" s="90" customFormat="1" ht="15.75" hidden="1" customHeight="1" outlineLevel="1" x14ac:dyDescent="0.25">
      <c r="C95" s="107">
        <f>'Valbara Tjänster'!ET1</f>
        <v>0</v>
      </c>
      <c r="D95" s="114">
        <f>'Valbara Tjänster'!ET15</f>
        <v>0</v>
      </c>
      <c r="E95" s="115"/>
      <c r="F95" s="94">
        <f>'Valbara Tjänster'!ET27</f>
        <v>0</v>
      </c>
      <c r="G95" s="115"/>
      <c r="H95" s="94">
        <f>'Valbara Tjänster'!ET28</f>
        <v>0</v>
      </c>
      <c r="I95" s="115"/>
      <c r="J95" s="220">
        <f>'Valbara Tjänster'!ET29</f>
        <v>0</v>
      </c>
    </row>
    <row r="96" spans="3:10" s="90" customFormat="1" ht="15.75" hidden="1" customHeight="1" outlineLevel="1" x14ac:dyDescent="0.25">
      <c r="C96" s="107">
        <f>'Valbara Tjänster'!EX1</f>
        <v>0</v>
      </c>
      <c r="D96" s="114">
        <f>'Valbara Tjänster'!EX15</f>
        <v>0</v>
      </c>
      <c r="E96" s="115"/>
      <c r="F96" s="94">
        <f>'Valbara Tjänster'!EX27</f>
        <v>0</v>
      </c>
      <c r="G96" s="115"/>
      <c r="H96" s="94">
        <f>'Valbara Tjänster'!EX28</f>
        <v>0</v>
      </c>
      <c r="I96" s="115"/>
      <c r="J96" s="220">
        <f>'Valbara Tjänster'!EX29</f>
        <v>0</v>
      </c>
    </row>
    <row r="97" spans="3:10" s="90" customFormat="1" ht="15.75" hidden="1" customHeight="1" outlineLevel="1" x14ac:dyDescent="0.25">
      <c r="C97" s="107">
        <f>'Valbara Tjänster'!FB1</f>
        <v>0</v>
      </c>
      <c r="D97" s="114">
        <f>'Valbara Tjänster'!FB15</f>
        <v>0</v>
      </c>
      <c r="E97" s="115"/>
      <c r="F97" s="94">
        <f>'Valbara Tjänster'!FB27</f>
        <v>0</v>
      </c>
      <c r="G97" s="115"/>
      <c r="H97" s="94">
        <f>'Valbara Tjänster'!FB28</f>
        <v>0</v>
      </c>
      <c r="I97" s="115"/>
      <c r="J97" s="220">
        <f>'Valbara Tjänster'!FB29</f>
        <v>0</v>
      </c>
    </row>
    <row r="98" spans="3:10" s="90" customFormat="1" ht="15.75" hidden="1" customHeight="1" outlineLevel="1" x14ac:dyDescent="0.25">
      <c r="C98" s="107">
        <f>'Valbara Tjänster'!FF1</f>
        <v>0</v>
      </c>
      <c r="D98" s="114">
        <f>'Valbara Tjänster'!FF15</f>
        <v>0</v>
      </c>
      <c r="E98" s="115"/>
      <c r="F98" s="94">
        <f>'Valbara Tjänster'!FF27</f>
        <v>0</v>
      </c>
      <c r="G98" s="115"/>
      <c r="H98" s="94">
        <f>'Valbara Tjänster'!FF28</f>
        <v>0</v>
      </c>
      <c r="I98" s="115"/>
      <c r="J98" s="220">
        <f>'Valbara Tjänster'!FF29</f>
        <v>0</v>
      </c>
    </row>
    <row r="99" spans="3:10" s="90" customFormat="1" ht="15.75" hidden="1" customHeight="1" outlineLevel="1" x14ac:dyDescent="0.25">
      <c r="C99" s="107">
        <f>'Valbara Tjänster'!FJ1</f>
        <v>0</v>
      </c>
      <c r="D99" s="114">
        <f>'Valbara Tjänster'!FJ15</f>
        <v>0</v>
      </c>
      <c r="E99" s="115"/>
      <c r="F99" s="94">
        <f>'Valbara Tjänster'!FJ27</f>
        <v>0</v>
      </c>
      <c r="G99" s="115"/>
      <c r="H99" s="94">
        <f>'Valbara Tjänster'!FJ28</f>
        <v>0</v>
      </c>
      <c r="I99" s="115"/>
      <c r="J99" s="220">
        <f>'Valbara Tjänster'!FJ29</f>
        <v>0</v>
      </c>
    </row>
    <row r="100" spans="3:10" s="90" customFormat="1" ht="15.75" hidden="1" customHeight="1" outlineLevel="1" x14ac:dyDescent="0.25">
      <c r="C100" s="107">
        <f>'Valbara Tjänster'!FN1</f>
        <v>0</v>
      </c>
      <c r="D100" s="114">
        <f>'Valbara Tjänster'!FN15</f>
        <v>0</v>
      </c>
      <c r="E100" s="115"/>
      <c r="F100" s="94">
        <f>'Valbara Tjänster'!FN27</f>
        <v>0</v>
      </c>
      <c r="G100" s="115"/>
      <c r="H100" s="94">
        <f>'Valbara Tjänster'!FN28</f>
        <v>0</v>
      </c>
      <c r="I100" s="115"/>
      <c r="J100" s="220">
        <f>'Valbara Tjänster'!FN29</f>
        <v>0</v>
      </c>
    </row>
    <row r="101" spans="3:10" s="90" customFormat="1" ht="15.75" hidden="1" customHeight="1" outlineLevel="1" x14ac:dyDescent="0.25">
      <c r="C101" s="107">
        <f>'Valbara Tjänster'!FR1</f>
        <v>0</v>
      </c>
      <c r="D101" s="114">
        <f>'Valbara Tjänster'!FR15</f>
        <v>0</v>
      </c>
      <c r="E101" s="115"/>
      <c r="F101" s="94">
        <f>'Valbara Tjänster'!FR27</f>
        <v>0</v>
      </c>
      <c r="G101" s="115"/>
      <c r="H101" s="94">
        <f>'Valbara Tjänster'!FR28</f>
        <v>0</v>
      </c>
      <c r="I101" s="115"/>
      <c r="J101" s="220">
        <f>'Valbara Tjänster'!FR29</f>
        <v>0</v>
      </c>
    </row>
    <row r="102" spans="3:10" s="90" customFormat="1" ht="15.75" hidden="1" customHeight="1" outlineLevel="1" x14ac:dyDescent="0.25">
      <c r="C102" s="107">
        <f>'Valbara Tjänster'!FV1</f>
        <v>0</v>
      </c>
      <c r="D102" s="114">
        <f>'Valbara Tjänster'!FV15</f>
        <v>0</v>
      </c>
      <c r="E102" s="115"/>
      <c r="F102" s="94">
        <f>'Valbara Tjänster'!FV27</f>
        <v>0</v>
      </c>
      <c r="G102" s="115"/>
      <c r="H102" s="94">
        <f>'Valbara Tjänster'!FV28</f>
        <v>0</v>
      </c>
      <c r="I102" s="115"/>
      <c r="J102" s="220">
        <f>'Valbara Tjänster'!FV29</f>
        <v>0</v>
      </c>
    </row>
    <row r="103" spans="3:10" s="90" customFormat="1" ht="15.75" hidden="1" customHeight="1" outlineLevel="1" x14ac:dyDescent="0.25">
      <c r="C103" s="107">
        <f>'Valbara Tjänster'!FZ1</f>
        <v>0</v>
      </c>
      <c r="D103" s="114">
        <f>'Valbara Tjänster'!FZ15</f>
        <v>0</v>
      </c>
      <c r="E103" s="115"/>
      <c r="F103" s="94">
        <f>'Valbara Tjänster'!FZ27</f>
        <v>0</v>
      </c>
      <c r="G103" s="115"/>
      <c r="H103" s="94">
        <f>'Valbara Tjänster'!FZ28</f>
        <v>0</v>
      </c>
      <c r="I103" s="115"/>
      <c r="J103" s="220">
        <f>'Valbara Tjänster'!FZ29</f>
        <v>0</v>
      </c>
    </row>
    <row r="104" spans="3:10" s="90" customFormat="1" ht="15.75" hidden="1" customHeight="1" outlineLevel="1" x14ac:dyDescent="0.25">
      <c r="C104" s="107">
        <f>'Valbara Tjänster'!GD1</f>
        <v>0</v>
      </c>
      <c r="D104" s="114">
        <f>'Valbara Tjänster'!GD15</f>
        <v>0</v>
      </c>
      <c r="E104" s="115"/>
      <c r="F104" s="94">
        <f>'Valbara Tjänster'!GD27</f>
        <v>0</v>
      </c>
      <c r="G104" s="115"/>
      <c r="H104" s="94">
        <f>'Valbara Tjänster'!GD28</f>
        <v>0</v>
      </c>
      <c r="I104" s="115"/>
      <c r="J104" s="220">
        <f>'Valbara Tjänster'!GD29</f>
        <v>0</v>
      </c>
    </row>
    <row r="105" spans="3:10" s="90" customFormat="1" ht="15.75" hidden="1" customHeight="1" outlineLevel="1" x14ac:dyDescent="0.25">
      <c r="C105" s="107">
        <f>'Valbara Tjänster'!GH1</f>
        <v>0</v>
      </c>
      <c r="D105" s="114">
        <f>'Valbara Tjänster'!GH15</f>
        <v>0</v>
      </c>
      <c r="E105" s="115"/>
      <c r="F105" s="94">
        <f>'Valbara Tjänster'!GH27</f>
        <v>0</v>
      </c>
      <c r="G105" s="115"/>
      <c r="H105" s="94">
        <f>'Valbara Tjänster'!GH28</f>
        <v>0</v>
      </c>
      <c r="I105" s="115"/>
      <c r="J105" s="220">
        <f>'Valbara Tjänster'!GH29</f>
        <v>0</v>
      </c>
    </row>
    <row r="106" spans="3:10" s="90" customFormat="1" ht="15.75" hidden="1" customHeight="1" outlineLevel="1" x14ac:dyDescent="0.25">
      <c r="C106" s="107">
        <f>'Valbara Tjänster'!GL1</f>
        <v>0</v>
      </c>
      <c r="D106" s="114">
        <f>'Valbara Tjänster'!GL15</f>
        <v>0</v>
      </c>
      <c r="E106" s="115"/>
      <c r="F106" s="94">
        <f>'Valbara Tjänster'!GL27</f>
        <v>0</v>
      </c>
      <c r="G106" s="115"/>
      <c r="H106" s="94">
        <f>'Valbara Tjänster'!GL28</f>
        <v>0</v>
      </c>
      <c r="I106" s="115"/>
      <c r="J106" s="220">
        <f>'Valbara Tjänster'!GL29</f>
        <v>0</v>
      </c>
    </row>
    <row r="107" spans="3:10" s="90" customFormat="1" ht="15.75" hidden="1" customHeight="1" outlineLevel="1" thickBot="1" x14ac:dyDescent="0.3">
      <c r="C107" s="117">
        <f>'Valbara Tjänster'!GP1</f>
        <v>0</v>
      </c>
      <c r="D107" s="118">
        <f>'Valbara Tjänster'!GP15</f>
        <v>0</v>
      </c>
      <c r="E107" s="119"/>
      <c r="F107" s="95">
        <f>'Valbara Tjänster'!GP27</f>
        <v>0</v>
      </c>
      <c r="G107" s="119"/>
      <c r="H107" s="95">
        <f>'Valbara Tjänster'!GP28</f>
        <v>0</v>
      </c>
      <c r="I107" s="119"/>
      <c r="J107" s="221">
        <f>'Valbara Tjänster'!GP29</f>
        <v>0</v>
      </c>
    </row>
    <row r="108" spans="3:10" hidden="1" outlineLevel="1" x14ac:dyDescent="0.25">
      <c r="C108" s="115"/>
      <c r="D108" s="114"/>
      <c r="E108" s="115"/>
      <c r="F108" s="115"/>
      <c r="G108" s="115"/>
      <c r="H108" s="115"/>
      <c r="I108" s="115"/>
      <c r="J108" s="115"/>
    </row>
    <row r="109" spans="3:10" ht="15.75" collapsed="1" thickBot="1" x14ac:dyDescent="0.3">
      <c r="C109" s="115"/>
      <c r="D109" s="115"/>
      <c r="E109" s="115"/>
      <c r="F109" s="115"/>
      <c r="G109" s="115"/>
      <c r="H109" s="115"/>
      <c r="I109" s="115"/>
      <c r="J109" s="115"/>
    </row>
    <row r="110" spans="3:10" ht="21" x14ac:dyDescent="0.25">
      <c r="C110" s="108" t="s">
        <v>58</v>
      </c>
      <c r="D110" s="109">
        <f>SUM(D111:D131)</f>
        <v>1488751.5890632474</v>
      </c>
      <c r="E110" s="110"/>
      <c r="F110" s="93" t="s">
        <v>39</v>
      </c>
      <c r="G110" s="111"/>
      <c r="H110" s="124"/>
      <c r="I110" s="110"/>
      <c r="J110" s="122"/>
    </row>
    <row r="111" spans="3:10" ht="15" hidden="1" customHeight="1" outlineLevel="1" x14ac:dyDescent="0.25">
      <c r="C111" s="107" t="str">
        <f>'Gemensamma i utveckling'!C1</f>
        <v>Utvecklingsram 2023</v>
      </c>
      <c r="D111" s="114">
        <f>'Gemensamma i utveckling'!C18</f>
        <v>1488751.5890632474</v>
      </c>
      <c r="E111" s="115"/>
      <c r="F111" s="94" t="str">
        <f>'Gemensamma i utveckling'!C30</f>
        <v xml:space="preserve">Faktureras i januari för helår 2022 </v>
      </c>
      <c r="G111" s="115"/>
      <c r="H111" s="115" t="str">
        <f>'Gemensamma i utveckling'!C31</f>
        <v>Engång</v>
      </c>
      <c r="I111" s="115"/>
      <c r="J111" s="116" t="str">
        <f>'Gemensamma i utveckling'!C32</f>
        <v>Januari</v>
      </c>
    </row>
    <row r="112" spans="3:10" ht="15" hidden="1" customHeight="1" outlineLevel="1" x14ac:dyDescent="0.25">
      <c r="C112" s="107" t="str">
        <f>'Gemensamma i utveckling'!D1</f>
        <v>Utveckling/förvaltning 1177 tidboking</v>
      </c>
      <c r="D112" s="114">
        <f>'Gemensamma i utveckling'!D18</f>
        <v>0</v>
      </c>
      <c r="E112" s="115"/>
      <c r="F112" s="94" t="str">
        <f>'Gemensamma i utveckling'!D30</f>
        <v xml:space="preserve"> -</v>
      </c>
      <c r="G112" s="115"/>
      <c r="H112" s="115" t="str">
        <f>'Gemensamma i utveckling'!D31</f>
        <v xml:space="preserve"> -</v>
      </c>
      <c r="I112" s="115"/>
      <c r="J112" s="116" t="str">
        <f>'Gemensamma i utveckling'!D32</f>
        <v xml:space="preserve"> -</v>
      </c>
    </row>
    <row r="113" spans="3:10" ht="15" hidden="1" customHeight="1" outlineLevel="1" x14ac:dyDescent="0.25">
      <c r="C113" s="107" t="str">
        <f>'Gemensamma i utveckling'!E1</f>
        <v>Fortsatt utveckling SITHS</v>
      </c>
      <c r="D113" s="114">
        <f>'Gemensamma i utveckling'!E18</f>
        <v>0</v>
      </c>
      <c r="E113" s="115"/>
      <c r="F113" s="106" t="str">
        <f>'Gemensamma i utveckling'!E30</f>
        <v>Ingen fakt 2023</v>
      </c>
      <c r="G113" s="115"/>
      <c r="H113" s="125" t="str">
        <f>'Gemensamma i utveckling'!E31</f>
        <v xml:space="preserve"> -</v>
      </c>
      <c r="I113" s="115"/>
      <c r="J113" s="123" t="str">
        <f>'Gemensamma i utveckling'!E32</f>
        <v xml:space="preserve"> -</v>
      </c>
    </row>
    <row r="114" spans="3:10" ht="15" hidden="1" customHeight="1" outlineLevel="1" x14ac:dyDescent="0.25">
      <c r="C114" s="107" t="str">
        <f>'Gemensamma i utveckling'!F1</f>
        <v>Pascal NLL-anpassning</v>
      </c>
      <c r="D114" s="114">
        <f>'Gemensamma i utveckling'!F18</f>
        <v>0</v>
      </c>
      <c r="E114" s="115"/>
      <c r="F114" s="94" t="str">
        <f>'Gemensamma i utveckling'!F30</f>
        <v>Ingen fakt 2023</v>
      </c>
      <c r="G114" s="115"/>
      <c r="H114" s="115" t="str">
        <f>'Gemensamma i utveckling'!F31</f>
        <v xml:space="preserve"> -</v>
      </c>
      <c r="I114" s="115"/>
      <c r="J114" s="116" t="str">
        <f>'Gemensamma i utveckling'!F32</f>
        <v xml:space="preserve"> -</v>
      </c>
    </row>
    <row r="115" spans="3:10" ht="15" hidden="1" customHeight="1" outlineLevel="1" x14ac:dyDescent="0.25">
      <c r="C115" s="107" t="str">
        <f>'Gemensamma i utveckling'!G1</f>
        <v>Utbyte av Säkerhetstj.</v>
      </c>
      <c r="D115" s="114">
        <f>'Gemensamma i utveckling'!G18</f>
        <v>0</v>
      </c>
      <c r="E115" s="115"/>
      <c r="F115" s="94" t="str">
        <f>'Gemensamma i utveckling'!G30</f>
        <v>Ingen fakt 2023</v>
      </c>
      <c r="G115" s="115"/>
      <c r="H115" s="115" t="str">
        <f>'Gemensamma i utveckling'!G31</f>
        <v xml:space="preserve"> -</v>
      </c>
      <c r="I115" s="115"/>
      <c r="J115" s="116" t="str">
        <f>'Gemensamma i utveckling'!G32</f>
        <v xml:space="preserve"> -</v>
      </c>
    </row>
    <row r="116" spans="3:10" ht="15" hidden="1" customHeight="1" outlineLevel="1" x14ac:dyDescent="0.25">
      <c r="C116" s="107" t="str">
        <f>'Gemensamma i utveckling'!H1</f>
        <v>Ny katalogtjänst HSA</v>
      </c>
      <c r="D116" s="114">
        <f>'Gemensamma i utveckling'!H18</f>
        <v>0</v>
      </c>
      <c r="E116" s="115"/>
      <c r="F116" s="94" t="str">
        <f>'Gemensamma i utveckling'!H30</f>
        <v>Ingen fakt 2023</v>
      </c>
      <c r="G116" s="115"/>
      <c r="H116" s="115" t="str">
        <f>'Gemensamma i utveckling'!H31</f>
        <v xml:space="preserve"> -</v>
      </c>
      <c r="I116" s="115"/>
      <c r="J116" s="116" t="str">
        <f>'Gemensamma i utveckling'!H32</f>
        <v xml:space="preserve"> -</v>
      </c>
    </row>
    <row r="117" spans="3:10" s="90" customFormat="1" ht="15" hidden="1" customHeight="1" outlineLevel="1" x14ac:dyDescent="0.25">
      <c r="C117" s="107" t="str">
        <f>'Gemensamma i utveckling'!I1</f>
        <v>Journalen &amp; NPÖ plattformsutv.</v>
      </c>
      <c r="D117" s="114">
        <f>'Gemensamma i utveckling'!I18</f>
        <v>0</v>
      </c>
      <c r="E117" s="115"/>
      <c r="F117" s="94" t="str">
        <f>'Gemensamma i utveckling'!I30</f>
        <v>Ingen fakt 2023</v>
      </c>
      <c r="G117" s="115"/>
      <c r="H117" s="90" t="str">
        <f>'Gemensamma i utveckling'!I31</f>
        <v xml:space="preserve"> -</v>
      </c>
      <c r="I117" s="115"/>
      <c r="J117" s="116" t="str">
        <f>'Gemensamma i utveckling'!I32</f>
        <v xml:space="preserve"> -</v>
      </c>
    </row>
    <row r="118" spans="3:10" s="90" customFormat="1" ht="15" hidden="1" customHeight="1" outlineLevel="1" x14ac:dyDescent="0.25">
      <c r="C118" s="107" t="str">
        <f>'Gemensamma i utveckling'!J1</f>
        <v xml:space="preserve">Hitta och jämför hjälpmedel på 1177 </v>
      </c>
      <c r="D118" s="114">
        <f>'Gemensamma i utveckling'!J18</f>
        <v>0</v>
      </c>
      <c r="E118" s="115"/>
      <c r="F118" s="94" t="str">
        <f>'Gemensamma i utveckling'!J30</f>
        <v>Ingen avs.förkl. Sannolikt finansiering utv.ram</v>
      </c>
      <c r="G118" s="115"/>
      <c r="H118" s="115" t="str">
        <f>'Gemensamma i utveckling'!J31</f>
        <v xml:space="preserve"> -</v>
      </c>
      <c r="I118" s="115"/>
      <c r="J118" s="116" t="str">
        <f>'Gemensamma i utveckling'!J32</f>
        <v xml:space="preserve"> -</v>
      </c>
    </row>
    <row r="119" spans="3:10" s="90" customFormat="1" ht="15" hidden="1" customHeight="1" outlineLevel="1" x14ac:dyDescent="0.25">
      <c r="C119" s="107" t="str">
        <f>'Gemensamma i utveckling'!K1</f>
        <v>Självbetjäning Hjälpmedel Via 1177</v>
      </c>
      <c r="D119" s="114">
        <f>'Gemensamma i utveckling'!K18</f>
        <v>0</v>
      </c>
      <c r="E119" s="115"/>
      <c r="F119" s="94" t="str">
        <f>'Gemensamma i utveckling'!K30</f>
        <v>Väntar på avsiktsförklaring</v>
      </c>
      <c r="G119" s="115"/>
      <c r="H119" s="115">
        <f>'Gemensamma i utveckling'!K31</f>
        <v>0</v>
      </c>
      <c r="I119" s="115"/>
      <c r="J119" s="116" t="str">
        <f>'Gemensamma i utveckling'!K32</f>
        <v xml:space="preserve"> -</v>
      </c>
    </row>
    <row r="120" spans="3:10" s="90" customFormat="1" ht="15" hidden="1" customHeight="1" outlineLevel="1" x14ac:dyDescent="0.25">
      <c r="C120" s="107">
        <f>'Gemensamma i utveckling'!L1</f>
        <v>0</v>
      </c>
      <c r="D120" s="114">
        <f>'Gemensamma i utveckling'!L18</f>
        <v>0</v>
      </c>
      <c r="E120" s="115"/>
      <c r="F120" s="94">
        <f>'Gemensamma i utveckling'!L30</f>
        <v>0</v>
      </c>
      <c r="G120" s="115"/>
      <c r="H120" s="115">
        <f>'Gemensamma i utveckling'!L31</f>
        <v>0</v>
      </c>
      <c r="I120" s="115"/>
      <c r="J120" s="116">
        <f>'Gemensamma i utveckling'!L32</f>
        <v>0</v>
      </c>
    </row>
    <row r="121" spans="3:10" s="90" customFormat="1" ht="15" hidden="1" customHeight="1" outlineLevel="1" x14ac:dyDescent="0.25">
      <c r="C121" s="107">
        <f>'Gemensamma i utveckling'!M1</f>
        <v>0</v>
      </c>
      <c r="D121" s="114">
        <f>'Gemensamma i utveckling'!M18</f>
        <v>0</v>
      </c>
      <c r="E121" s="115"/>
      <c r="F121" s="94">
        <f>'Gemensamma i utveckling'!M30</f>
        <v>0</v>
      </c>
      <c r="G121" s="115"/>
      <c r="H121" s="115">
        <f>'Gemensamma i utveckling'!M31</f>
        <v>0</v>
      </c>
      <c r="I121" s="115"/>
      <c r="J121" s="116">
        <f>'Gemensamma i utveckling'!M32</f>
        <v>0</v>
      </c>
    </row>
    <row r="122" spans="3:10" s="90" customFormat="1" ht="15" hidden="1" customHeight="1" outlineLevel="1" x14ac:dyDescent="0.25">
      <c r="C122" s="107">
        <f>'Gemensamma i utveckling'!N1</f>
        <v>0</v>
      </c>
      <c r="D122" s="114">
        <f>'Gemensamma i utveckling'!N18</f>
        <v>0</v>
      </c>
      <c r="E122" s="115"/>
      <c r="F122" s="94">
        <f>'Gemensamma i utveckling'!N30</f>
        <v>0</v>
      </c>
      <c r="G122" s="115"/>
      <c r="H122" s="115">
        <f>'Gemensamma i utveckling'!N31</f>
        <v>0</v>
      </c>
      <c r="I122" s="115"/>
      <c r="J122" s="116">
        <f>'Gemensamma i utveckling'!N32</f>
        <v>0</v>
      </c>
    </row>
    <row r="123" spans="3:10" s="90" customFormat="1" ht="15" hidden="1" customHeight="1" outlineLevel="1" x14ac:dyDescent="0.25">
      <c r="C123" s="107">
        <f>'Gemensamma i utveckling'!O1</f>
        <v>0</v>
      </c>
      <c r="D123" s="114">
        <f>'Gemensamma i utveckling'!O18</f>
        <v>0</v>
      </c>
      <c r="E123" s="115"/>
      <c r="F123" s="94">
        <f>'Gemensamma i utveckling'!O30</f>
        <v>0</v>
      </c>
      <c r="G123" s="115"/>
      <c r="H123" s="115">
        <f>'Gemensamma i utveckling'!O31</f>
        <v>0</v>
      </c>
      <c r="I123" s="115"/>
      <c r="J123" s="116">
        <f>'Gemensamma i utveckling'!O32</f>
        <v>0</v>
      </c>
    </row>
    <row r="124" spans="3:10" s="90" customFormat="1" ht="15" hidden="1" customHeight="1" outlineLevel="1" x14ac:dyDescent="0.25">
      <c r="C124" s="107">
        <f>'Gemensamma i utveckling'!P1</f>
        <v>0</v>
      </c>
      <c r="D124" s="114">
        <f>'Gemensamma i utveckling'!P18</f>
        <v>0</v>
      </c>
      <c r="E124" s="115"/>
      <c r="F124" s="94">
        <f>'Gemensamma i utveckling'!P30</f>
        <v>0</v>
      </c>
      <c r="G124" s="115"/>
      <c r="H124" s="115">
        <f>'Gemensamma i utveckling'!P31</f>
        <v>0</v>
      </c>
      <c r="I124" s="115"/>
      <c r="J124" s="116">
        <f>'Gemensamma i utveckling'!P32</f>
        <v>0</v>
      </c>
    </row>
    <row r="125" spans="3:10" s="90" customFormat="1" ht="15" hidden="1" customHeight="1" outlineLevel="1" x14ac:dyDescent="0.25">
      <c r="C125" s="107">
        <f>'Gemensamma i utveckling'!Q1</f>
        <v>0</v>
      </c>
      <c r="D125" s="114">
        <f>'Gemensamma i utveckling'!Q18</f>
        <v>0</v>
      </c>
      <c r="E125" s="115"/>
      <c r="F125" s="94">
        <f>'Gemensamma i utveckling'!Q30</f>
        <v>0</v>
      </c>
      <c r="G125" s="115"/>
      <c r="H125" s="115">
        <f>'Gemensamma i utveckling'!Q31</f>
        <v>0</v>
      </c>
      <c r="I125" s="115"/>
      <c r="J125" s="116">
        <f>'Gemensamma i utveckling'!Q32</f>
        <v>0</v>
      </c>
    </row>
    <row r="126" spans="3:10" s="90" customFormat="1" ht="15" hidden="1" customHeight="1" outlineLevel="1" x14ac:dyDescent="0.25">
      <c r="C126" s="107">
        <f>'Gemensamma i utveckling'!R1</f>
        <v>0</v>
      </c>
      <c r="D126" s="114">
        <f>'Gemensamma i utveckling'!R18</f>
        <v>0</v>
      </c>
      <c r="E126" s="115"/>
      <c r="F126" s="94">
        <f>'Gemensamma i utveckling'!R30</f>
        <v>0</v>
      </c>
      <c r="G126" s="115"/>
      <c r="H126" s="115">
        <f>'Gemensamma i utveckling'!R31</f>
        <v>0</v>
      </c>
      <c r="I126" s="115"/>
      <c r="J126" s="116">
        <f>'Gemensamma i utveckling'!R32</f>
        <v>0</v>
      </c>
    </row>
    <row r="127" spans="3:10" s="90" customFormat="1" ht="15" hidden="1" customHeight="1" outlineLevel="1" x14ac:dyDescent="0.25">
      <c r="C127" s="107">
        <f>'Gemensamma i utveckling'!S1</f>
        <v>0</v>
      </c>
      <c r="D127" s="114">
        <f>'Gemensamma i utveckling'!S18</f>
        <v>0</v>
      </c>
      <c r="E127" s="115"/>
      <c r="F127" s="94">
        <f>'Gemensamma i utveckling'!S30</f>
        <v>0</v>
      </c>
      <c r="G127" s="115"/>
      <c r="H127" s="115">
        <f>'Gemensamma i utveckling'!S31</f>
        <v>0</v>
      </c>
      <c r="I127" s="115"/>
      <c r="J127" s="116">
        <f>'Gemensamma i utveckling'!S32</f>
        <v>0</v>
      </c>
    </row>
    <row r="128" spans="3:10" s="90" customFormat="1" ht="15" hidden="1" customHeight="1" outlineLevel="1" x14ac:dyDescent="0.25">
      <c r="C128" s="107">
        <f>'Gemensamma i utveckling'!T1</f>
        <v>0</v>
      </c>
      <c r="D128" s="114">
        <f>'Gemensamma i utveckling'!T18</f>
        <v>0</v>
      </c>
      <c r="E128" s="115"/>
      <c r="F128" s="94">
        <f>'Gemensamma i utveckling'!T30</f>
        <v>0</v>
      </c>
      <c r="G128" s="115"/>
      <c r="H128" s="115">
        <f>'Gemensamma i utveckling'!T31</f>
        <v>0</v>
      </c>
      <c r="I128" s="115"/>
      <c r="J128" s="116">
        <f>'Gemensamma i utveckling'!T32</f>
        <v>0</v>
      </c>
    </row>
    <row r="129" spans="3:10" s="90" customFormat="1" ht="15" hidden="1" customHeight="1" outlineLevel="1" x14ac:dyDescent="0.25">
      <c r="C129" s="107">
        <f>'Gemensamma i utveckling'!U1</f>
        <v>0</v>
      </c>
      <c r="D129" s="114">
        <f>'Gemensamma i utveckling'!U18</f>
        <v>0</v>
      </c>
      <c r="E129" s="115"/>
      <c r="F129" s="94">
        <f>'Gemensamma i utveckling'!U30</f>
        <v>0</v>
      </c>
      <c r="G129" s="115"/>
      <c r="H129" s="115">
        <f>'Gemensamma i utveckling'!U31</f>
        <v>0</v>
      </c>
      <c r="I129" s="115"/>
      <c r="J129" s="116">
        <f>'Gemensamma i utveckling'!U32</f>
        <v>0</v>
      </c>
    </row>
    <row r="130" spans="3:10" s="90" customFormat="1" ht="15" hidden="1" customHeight="1" outlineLevel="1" x14ac:dyDescent="0.25">
      <c r="C130" s="107">
        <f>'Gemensamma i utveckling'!V1</f>
        <v>0</v>
      </c>
      <c r="D130" s="114">
        <f>'Gemensamma i utveckling'!V18</f>
        <v>0</v>
      </c>
      <c r="E130" s="115"/>
      <c r="F130" s="94">
        <f>'Gemensamma i utveckling'!V30</f>
        <v>0</v>
      </c>
      <c r="G130" s="115"/>
      <c r="H130" s="115">
        <f>'Gemensamma i utveckling'!V31</f>
        <v>0</v>
      </c>
      <c r="I130" s="115"/>
      <c r="J130" s="116">
        <f>'Gemensamma i utveckling'!V32</f>
        <v>0</v>
      </c>
    </row>
    <row r="131" spans="3:10" ht="15" hidden="1" customHeight="1" outlineLevel="1" thickBot="1" x14ac:dyDescent="0.3">
      <c r="C131" s="117">
        <f>'Gemensamma i utveckling'!W1</f>
        <v>0</v>
      </c>
      <c r="D131" s="118">
        <f>'Gemensamma i utveckling'!W18</f>
        <v>0</v>
      </c>
      <c r="E131" s="119"/>
      <c r="F131" s="95">
        <f>'Gemensamma i utveckling'!W30</f>
        <v>0</v>
      </c>
      <c r="G131" s="119"/>
      <c r="H131" s="119">
        <f>'Gemensamma i utveckling'!W31</f>
        <v>0</v>
      </c>
      <c r="I131" s="119"/>
      <c r="J131" s="120">
        <f>'Gemensamma i utveckling'!W32</f>
        <v>0</v>
      </c>
    </row>
    <row r="132" spans="3:10" hidden="1" outlineLevel="1" x14ac:dyDescent="0.25">
      <c r="C132" s="115"/>
      <c r="D132" s="114"/>
      <c r="E132" s="115"/>
      <c r="F132" s="115"/>
      <c r="G132" s="115"/>
      <c r="H132" s="115"/>
      <c r="I132" s="115"/>
      <c r="J132" s="115"/>
    </row>
    <row r="133" spans="3:10" ht="15.75" collapsed="1" thickBot="1" x14ac:dyDescent="0.3">
      <c r="C133" s="115"/>
      <c r="D133" s="115"/>
      <c r="E133" s="115"/>
      <c r="F133" s="115"/>
      <c r="G133" s="115"/>
      <c r="H133" s="115"/>
      <c r="I133" s="115"/>
      <c r="J133" s="115"/>
    </row>
    <row r="134" spans="3:10" ht="21" x14ac:dyDescent="0.25">
      <c r="C134" s="108" t="s">
        <v>59</v>
      </c>
      <c r="D134" s="109">
        <f>SUM(D135:D163)</f>
        <v>1001590.900465064</v>
      </c>
      <c r="E134" s="110"/>
      <c r="F134" s="110" t="s">
        <v>39</v>
      </c>
      <c r="G134" s="110"/>
      <c r="H134" s="110"/>
      <c r="I134" s="110"/>
      <c r="J134" s="122"/>
    </row>
    <row r="135" spans="3:10" hidden="1" outlineLevel="1" x14ac:dyDescent="0.25">
      <c r="C135" s="107" t="str">
        <f>'Valbara i utveckling'!F1</f>
        <v>Terminologitjänst NY!</v>
      </c>
      <c r="D135" s="114">
        <f>'Valbara i utveckling'!F18</f>
        <v>0</v>
      </c>
      <c r="E135" s="115"/>
      <c r="F135" s="115" t="str">
        <f>'Valbara i utveckling'!F30</f>
        <v>Kvartal förskott</v>
      </c>
      <c r="G135" s="115"/>
      <c r="H135" s="115" t="str">
        <f>'Valbara i utveckling'!F31</f>
        <v>Dec,Mar,Jun,Sep</v>
      </c>
      <c r="I135" s="115"/>
      <c r="J135" s="116">
        <f>'Valbara i utveckling'!F32</f>
        <v>0</v>
      </c>
    </row>
    <row r="136" spans="3:10" hidden="1" outlineLevel="1" x14ac:dyDescent="0.25">
      <c r="C136" s="107" t="str">
        <f>'Valbara i utveckling'!J1</f>
        <v xml:space="preserve"> Verksamhetsstöd 1177 på telefon</v>
      </c>
      <c r="D136" s="114">
        <f>'Valbara i utveckling'!J18</f>
        <v>1001590.900465064</v>
      </c>
      <c r="E136" s="115"/>
      <c r="F136" s="115" t="str">
        <f>'Valbara i utveckling'!J30</f>
        <v>Kvartal förskott</v>
      </c>
      <c r="G136" s="115"/>
      <c r="H136" s="115" t="str">
        <f>'Valbara i utveckling'!J31</f>
        <v>Dec,Mar,Jun,Sep</v>
      </c>
      <c r="I136" s="115"/>
      <c r="J136" s="126">
        <f>'Valbara i utveckling'!J32</f>
        <v>0</v>
      </c>
    </row>
    <row r="137" spans="3:10" hidden="1" outlineLevel="1" x14ac:dyDescent="0.25">
      <c r="C137" s="107" t="str">
        <f>'Valbara i utveckling'!N1</f>
        <v>ViSam</v>
      </c>
      <c r="D137" s="114">
        <f>'Valbara i utveckling'!N18</f>
        <v>0</v>
      </c>
      <c r="E137" s="115"/>
      <c r="F137" s="115" t="str">
        <f>'Valbara i utveckling'!N30</f>
        <v>Väntar avsiktsförklaring</v>
      </c>
      <c r="G137" s="115"/>
      <c r="H137" s="115">
        <f>'Valbara i utveckling'!N31</f>
        <v>0</v>
      </c>
      <c r="I137" s="115"/>
      <c r="J137" s="126">
        <f>'Valbara i utveckling'!N32</f>
        <v>0</v>
      </c>
    </row>
    <row r="138" spans="3:10" hidden="1" outlineLevel="1" x14ac:dyDescent="0.25">
      <c r="C138" s="107" t="str">
        <f>'Valbara i utveckling'!R1</f>
        <v>1177 symtombedömning och hänvisning "Listning"</v>
      </c>
      <c r="D138" s="114">
        <f>'Valbara i utveckling'!R18</f>
        <v>0</v>
      </c>
      <c r="E138" s="115"/>
      <c r="F138" s="115" t="str">
        <f>'Valbara i utveckling'!R30</f>
        <v>Faktureras ej 2023</v>
      </c>
      <c r="G138" s="115"/>
      <c r="H138" s="115">
        <f>'Valbara i utveckling'!R31</f>
        <v>0</v>
      </c>
      <c r="I138" s="115"/>
      <c r="J138" s="126" t="str">
        <f>'Valbara i utveckling'!R32</f>
        <v>Väntar Avsiktsförkl</v>
      </c>
    </row>
    <row r="139" spans="3:10" hidden="1" outlineLevel="1" x14ac:dyDescent="0.25">
      <c r="C139" s="107">
        <f>'Valbara i utveckling'!V1</f>
        <v>0</v>
      </c>
      <c r="D139" s="114">
        <f>'Valbara i utveckling'!V18</f>
        <v>0</v>
      </c>
      <c r="E139" s="115"/>
      <c r="F139" s="94">
        <f>'Valbara i utveckling'!V30</f>
        <v>0</v>
      </c>
      <c r="G139" s="115"/>
      <c r="H139" s="94">
        <f>'Valbara i utveckling'!V31</f>
        <v>0</v>
      </c>
      <c r="I139" s="115"/>
      <c r="J139" s="126">
        <f>'Valbara i utveckling'!V32</f>
        <v>0</v>
      </c>
    </row>
    <row r="140" spans="3:10" ht="30" hidden="1" outlineLevel="1" x14ac:dyDescent="0.25">
      <c r="C140" s="107">
        <f>'Valbara i utveckling'!Z1</f>
        <v>0</v>
      </c>
      <c r="D140" s="114">
        <f>'Valbara i utveckling'!Z18</f>
        <v>0</v>
      </c>
      <c r="E140" s="115"/>
      <c r="F140" s="115">
        <f>'Valbara i utveckling'!Z30</f>
        <v>0</v>
      </c>
      <c r="G140" s="115"/>
      <c r="H140" s="115">
        <f>'Valbara i utveckling'!Z31</f>
        <v>0</v>
      </c>
      <c r="I140" s="115"/>
      <c r="J140" s="126">
        <f>'Valbara i utveckling'!Z32</f>
        <v>0</v>
      </c>
    </row>
    <row r="141" spans="3:10" hidden="1" outlineLevel="1" x14ac:dyDescent="0.25">
      <c r="C141" s="107">
        <f>'Valbara i utveckling'!AD1</f>
        <v>0</v>
      </c>
      <c r="D141" s="114">
        <f>'Valbara i utveckling'!AD18</f>
        <v>0</v>
      </c>
      <c r="E141" s="115"/>
      <c r="F141" s="115">
        <f>'Valbara i utveckling'!AD30</f>
        <v>0</v>
      </c>
      <c r="G141" s="115"/>
      <c r="H141" s="115">
        <f>'Valbara i utveckling'!AD31</f>
        <v>0</v>
      </c>
      <c r="I141" s="115"/>
      <c r="J141" s="126">
        <f>'Valbara i utveckling'!AD32</f>
        <v>0</v>
      </c>
    </row>
    <row r="142" spans="3:10" hidden="1" outlineLevel="1" x14ac:dyDescent="0.25">
      <c r="C142" s="107">
        <f>'Valbara i utveckling'!AH1</f>
        <v>0</v>
      </c>
      <c r="D142" s="114">
        <f>'Valbara i utveckling'!AH18</f>
        <v>0</v>
      </c>
      <c r="E142" s="115"/>
      <c r="F142" s="115">
        <f>'Valbara i utveckling'!AH30</f>
        <v>0</v>
      </c>
      <c r="G142" s="115"/>
      <c r="H142" s="115">
        <f>'Valbara i utveckling'!AH31</f>
        <v>0</v>
      </c>
      <c r="I142" s="115"/>
      <c r="J142" s="126">
        <f>'Valbara i utveckling'!AH32</f>
        <v>0</v>
      </c>
    </row>
    <row r="143" spans="3:10" hidden="1" outlineLevel="1" x14ac:dyDescent="0.25">
      <c r="C143" s="107">
        <f>'Valbara i utveckling'!AL1</f>
        <v>0</v>
      </c>
      <c r="D143" s="114">
        <f>'Valbara i utveckling'!AL18</f>
        <v>0</v>
      </c>
      <c r="E143" s="115"/>
      <c r="F143" s="115">
        <f>'Valbara i utveckling'!AL30</f>
        <v>0</v>
      </c>
      <c r="G143" s="115"/>
      <c r="H143" s="115">
        <f>'Valbara i utveckling'!AL31</f>
        <v>0</v>
      </c>
      <c r="I143" s="115"/>
      <c r="J143" s="126">
        <f>'Valbara i utveckling'!AL32</f>
        <v>0</v>
      </c>
    </row>
    <row r="144" spans="3:10" hidden="1" outlineLevel="1" x14ac:dyDescent="0.25">
      <c r="C144" s="107">
        <f>'Valbara i utveckling'!AP1</f>
        <v>0</v>
      </c>
      <c r="D144" s="114">
        <f>'Valbara i utveckling'!AP18</f>
        <v>0</v>
      </c>
      <c r="E144" s="115"/>
      <c r="F144" s="115">
        <f>'Valbara i utveckling'!AP30</f>
        <v>0</v>
      </c>
      <c r="G144" s="115"/>
      <c r="H144" s="115">
        <f>'Valbara i utveckling'!AP31</f>
        <v>0</v>
      </c>
      <c r="I144" s="115"/>
      <c r="J144" s="126">
        <f>'Valbara i utveckling'!AP32</f>
        <v>0</v>
      </c>
    </row>
    <row r="145" spans="3:10" hidden="1" outlineLevel="1" x14ac:dyDescent="0.25">
      <c r="C145" s="107">
        <f>'Valbara i utveckling'!AT1</f>
        <v>0</v>
      </c>
      <c r="D145" s="114">
        <f>'Valbara i utveckling'!AT18</f>
        <v>0</v>
      </c>
      <c r="E145" s="115"/>
      <c r="F145" s="115">
        <f>'Valbara i utveckling'!AT30</f>
        <v>0</v>
      </c>
      <c r="G145" s="115"/>
      <c r="H145" s="115">
        <f>'Valbara i utveckling'!AT31</f>
        <v>0</v>
      </c>
      <c r="I145" s="115"/>
      <c r="J145" s="126">
        <f>'Valbara i utveckling'!AT32</f>
        <v>0</v>
      </c>
    </row>
    <row r="146" spans="3:10" hidden="1" outlineLevel="1" x14ac:dyDescent="0.25">
      <c r="C146" s="107">
        <f>'Valbara i utveckling'!AX1</f>
        <v>0</v>
      </c>
      <c r="D146" s="114">
        <f>'Valbara i utveckling'!AX18</f>
        <v>0</v>
      </c>
      <c r="E146" s="115"/>
      <c r="F146" s="115">
        <f>'Valbara i utveckling'!AX30</f>
        <v>0</v>
      </c>
      <c r="G146" s="115"/>
      <c r="H146" s="115">
        <f>'Valbara i utveckling'!AX31</f>
        <v>0</v>
      </c>
      <c r="I146" s="115"/>
      <c r="J146" s="126">
        <f>'Valbara i utveckling'!AX32</f>
        <v>0</v>
      </c>
    </row>
    <row r="147" spans="3:10" hidden="1" outlineLevel="1" x14ac:dyDescent="0.25">
      <c r="C147" s="107">
        <f>'Valbara i utveckling'!BB1</f>
        <v>0</v>
      </c>
      <c r="D147" s="114">
        <f>'Valbara i utveckling'!BB18</f>
        <v>0</v>
      </c>
      <c r="E147" s="115"/>
      <c r="F147" s="115">
        <f>'Valbara i utveckling'!BB30</f>
        <v>0</v>
      </c>
      <c r="G147" s="115"/>
      <c r="H147" s="115">
        <f>'Valbara i utveckling'!BB31</f>
        <v>0</v>
      </c>
      <c r="I147" s="115"/>
      <c r="J147" s="126">
        <f>'Valbara i utveckling'!BB32</f>
        <v>0</v>
      </c>
    </row>
    <row r="148" spans="3:10" hidden="1" outlineLevel="1" x14ac:dyDescent="0.25">
      <c r="C148" s="107">
        <f>'Valbara i utveckling'!BF1</f>
        <v>0</v>
      </c>
      <c r="D148" s="114">
        <f>'Valbara i utveckling'!BF18</f>
        <v>0</v>
      </c>
      <c r="E148" s="115"/>
      <c r="F148" s="115">
        <f>'Valbara i utveckling'!BF30</f>
        <v>0</v>
      </c>
      <c r="G148" s="115"/>
      <c r="H148" s="115">
        <f>'Valbara i utveckling'!BF31</f>
        <v>0</v>
      </c>
      <c r="I148" s="115"/>
      <c r="J148" s="126">
        <f>'Valbara i utveckling'!BF32</f>
        <v>0</v>
      </c>
    </row>
    <row r="149" spans="3:10" ht="15" hidden="1" customHeight="1" outlineLevel="1" x14ac:dyDescent="0.25">
      <c r="C149" s="107">
        <f>'Valbara i utveckling'!BJ1</f>
        <v>0</v>
      </c>
      <c r="D149" s="114">
        <f>'Valbara i utveckling'!BJ18</f>
        <v>0</v>
      </c>
      <c r="E149" s="115"/>
      <c r="F149" s="115">
        <f>'Valbara i utveckling'!BJ30</f>
        <v>0</v>
      </c>
      <c r="G149" s="115"/>
      <c r="H149" s="115">
        <f>'Valbara i utveckling'!BJ31</f>
        <v>0</v>
      </c>
      <c r="I149" s="115"/>
      <c r="J149" s="126">
        <f>'Valbara i utveckling'!BJ32</f>
        <v>0</v>
      </c>
    </row>
    <row r="150" spans="3:10" ht="15" hidden="1" customHeight="1" outlineLevel="1" x14ac:dyDescent="0.25">
      <c r="C150" s="107">
        <f>'Valbara i utveckling'!BN1</f>
        <v>0</v>
      </c>
      <c r="D150" s="114">
        <f>'Valbara i utveckling'!BN18</f>
        <v>0</v>
      </c>
      <c r="E150" s="115"/>
      <c r="F150" s="115">
        <f>'Valbara i utveckling'!BN30</f>
        <v>0</v>
      </c>
      <c r="G150" s="115"/>
      <c r="H150" s="115">
        <f>'Valbara i utveckling'!BN31</f>
        <v>0</v>
      </c>
      <c r="I150" s="115"/>
      <c r="J150" s="126">
        <f>'Valbara i utveckling'!BN32</f>
        <v>0</v>
      </c>
    </row>
    <row r="151" spans="3:10" ht="15" hidden="1" customHeight="1" outlineLevel="1" x14ac:dyDescent="0.25">
      <c r="C151" s="107">
        <f>'Valbara i utveckling'!BR1</f>
        <v>0</v>
      </c>
      <c r="D151" s="114">
        <f>'Valbara i utveckling'!BR18</f>
        <v>0</v>
      </c>
      <c r="E151" s="115"/>
      <c r="F151" s="115">
        <f>'Valbara i utveckling'!BR30</f>
        <v>0</v>
      </c>
      <c r="G151" s="115"/>
      <c r="H151" s="115">
        <f>'Valbara i utveckling'!BR31</f>
        <v>0</v>
      </c>
      <c r="I151" s="115"/>
      <c r="J151" s="116">
        <f>'Valbara i utveckling'!BR32</f>
        <v>0</v>
      </c>
    </row>
    <row r="152" spans="3:10" ht="15" hidden="1" customHeight="1" outlineLevel="1" x14ac:dyDescent="0.25">
      <c r="C152" s="107">
        <f>'Valbara i utveckling'!BV1</f>
        <v>0</v>
      </c>
      <c r="D152" s="114">
        <f>'Valbara i utveckling'!BV18</f>
        <v>0</v>
      </c>
      <c r="E152" s="115"/>
      <c r="F152" s="115">
        <f>'Valbara i utveckling'!BV30</f>
        <v>0</v>
      </c>
      <c r="G152" s="115"/>
      <c r="H152" s="115">
        <f>'Valbara i utveckling'!BV31</f>
        <v>0</v>
      </c>
      <c r="I152" s="115"/>
      <c r="J152" s="116">
        <f>'Valbara i utveckling'!BV32</f>
        <v>0</v>
      </c>
    </row>
    <row r="153" spans="3:10" ht="15" hidden="1" customHeight="1" outlineLevel="1" x14ac:dyDescent="0.25">
      <c r="C153" s="107">
        <f>'Valbara i utveckling'!BZ1</f>
        <v>0</v>
      </c>
      <c r="D153" s="114">
        <f>'Valbara i utveckling'!BZ18</f>
        <v>0</v>
      </c>
      <c r="E153" s="115"/>
      <c r="F153" s="115">
        <f>'Valbara i utveckling'!BZ30</f>
        <v>0</v>
      </c>
      <c r="G153" s="115"/>
      <c r="H153" s="115">
        <f>'Valbara i utveckling'!BZ31</f>
        <v>0</v>
      </c>
      <c r="I153" s="115"/>
      <c r="J153" s="116">
        <f>'Valbara i utveckling'!BZ32</f>
        <v>0</v>
      </c>
    </row>
    <row r="154" spans="3:10" ht="15" hidden="1" customHeight="1" outlineLevel="1" x14ac:dyDescent="0.25">
      <c r="C154" s="222">
        <f>'Valbara i utveckling'!CD1</f>
        <v>0</v>
      </c>
      <c r="D154" s="114">
        <f>'Valbara i utveckling'!CD18</f>
        <v>0</v>
      </c>
      <c r="E154" s="90"/>
      <c r="F154" s="90">
        <f>'Valbara i utveckling'!CD30</f>
        <v>0</v>
      </c>
      <c r="G154" s="90"/>
      <c r="H154" s="90">
        <f>'Valbara i utveckling'!CD31</f>
        <v>0</v>
      </c>
      <c r="I154" s="90"/>
      <c r="J154" s="223">
        <f>'Valbara i utveckling'!CD32</f>
        <v>0</v>
      </c>
    </row>
    <row r="155" spans="3:10" ht="15" hidden="1" customHeight="1" outlineLevel="1" x14ac:dyDescent="0.25">
      <c r="C155" s="222">
        <f>'Valbara i utveckling'!CH1</f>
        <v>0</v>
      </c>
      <c r="D155" s="114">
        <f>'Valbara i utveckling'!CH18</f>
        <v>0</v>
      </c>
      <c r="E155" s="90"/>
      <c r="F155" s="90">
        <f>'Valbara i utveckling'!CH30</f>
        <v>0</v>
      </c>
      <c r="G155" s="90"/>
      <c r="H155" s="90">
        <f>'Valbara i utveckling'!CH31</f>
        <v>0</v>
      </c>
      <c r="I155" s="90"/>
      <c r="J155" s="223">
        <f>'Valbara i utveckling'!CH32</f>
        <v>0</v>
      </c>
    </row>
    <row r="156" spans="3:10" ht="15" hidden="1" customHeight="1" outlineLevel="1" x14ac:dyDescent="0.25">
      <c r="C156" s="222">
        <f>'Valbara i utveckling'!CL1</f>
        <v>0</v>
      </c>
      <c r="D156" s="114">
        <f>'Valbara i utveckling'!CL18</f>
        <v>0</v>
      </c>
      <c r="E156" s="90"/>
      <c r="F156" s="90">
        <f>'Valbara i utveckling'!CL30</f>
        <v>0</v>
      </c>
      <c r="G156" s="90"/>
      <c r="H156" s="90">
        <f>'Valbara i utveckling'!CL31</f>
        <v>0</v>
      </c>
      <c r="I156" s="90"/>
      <c r="J156" s="223">
        <f>'Valbara i utveckling'!CL32</f>
        <v>0</v>
      </c>
    </row>
    <row r="157" spans="3:10" ht="15" hidden="1" customHeight="1" outlineLevel="1" x14ac:dyDescent="0.25">
      <c r="C157" s="222">
        <f>'Valbara i utveckling'!CP1</f>
        <v>0</v>
      </c>
      <c r="D157" s="114">
        <f>'Valbara i utveckling'!CP18</f>
        <v>0</v>
      </c>
      <c r="E157" s="90"/>
      <c r="F157" s="90">
        <f>'Valbara i utveckling'!CP30</f>
        <v>0</v>
      </c>
      <c r="G157" s="90"/>
      <c r="H157" s="90">
        <f>'Valbara i utveckling'!CP31</f>
        <v>0</v>
      </c>
      <c r="I157" s="90"/>
      <c r="J157" s="223">
        <f>'Valbara i utveckling'!CP32</f>
        <v>0</v>
      </c>
    </row>
    <row r="158" spans="3:10" ht="15" hidden="1" customHeight="1" outlineLevel="1" x14ac:dyDescent="0.25">
      <c r="C158" s="222">
        <f>'Valbara i utveckling'!CT1</f>
        <v>0</v>
      </c>
      <c r="D158" s="114">
        <f>'Valbara i utveckling'!CT18</f>
        <v>0</v>
      </c>
      <c r="E158" s="90"/>
      <c r="F158" s="90">
        <f>'Valbara i utveckling'!CT30</f>
        <v>0</v>
      </c>
      <c r="G158" s="90"/>
      <c r="H158" s="90">
        <f>'Valbara i utveckling'!CT31</f>
        <v>0</v>
      </c>
      <c r="I158" s="90"/>
      <c r="J158" s="223">
        <f>'Valbara i utveckling'!CT32</f>
        <v>0</v>
      </c>
    </row>
    <row r="159" spans="3:10" ht="15" hidden="1" customHeight="1" outlineLevel="1" x14ac:dyDescent="0.25">
      <c r="C159" s="222">
        <f>'Valbara i utveckling'!CX1</f>
        <v>0</v>
      </c>
      <c r="D159" s="114">
        <f>'Valbara i utveckling'!CX18</f>
        <v>0</v>
      </c>
      <c r="E159" s="90"/>
      <c r="F159" s="90">
        <f>'Valbara i utveckling'!CX30</f>
        <v>0</v>
      </c>
      <c r="G159" s="90"/>
      <c r="H159" s="90">
        <f>'Valbara i utveckling'!CX31</f>
        <v>0</v>
      </c>
      <c r="I159" s="90"/>
      <c r="J159" s="223">
        <f>'Valbara i utveckling'!CX32</f>
        <v>0</v>
      </c>
    </row>
    <row r="160" spans="3:10" ht="15" hidden="1" customHeight="1" outlineLevel="1" x14ac:dyDescent="0.25">
      <c r="C160" s="222">
        <f>'Valbara i utveckling'!DB1</f>
        <v>0</v>
      </c>
      <c r="D160" s="114">
        <f>'Valbara i utveckling'!DB18</f>
        <v>0</v>
      </c>
      <c r="E160" s="90"/>
      <c r="F160" s="90">
        <f>'Valbara i utveckling'!DB30</f>
        <v>0</v>
      </c>
      <c r="G160" s="90"/>
      <c r="H160" s="90">
        <f>'Valbara i utveckling'!DB31</f>
        <v>0</v>
      </c>
      <c r="I160" s="90"/>
      <c r="J160" s="223">
        <f>'Valbara i utveckling'!DB32</f>
        <v>0</v>
      </c>
    </row>
    <row r="161" spans="3:10" ht="15" hidden="1" customHeight="1" outlineLevel="1" x14ac:dyDescent="0.25">
      <c r="C161" s="222">
        <f>'Valbara i utveckling'!DF1</f>
        <v>0</v>
      </c>
      <c r="D161" s="114">
        <f>'Valbara i utveckling'!DF18</f>
        <v>0</v>
      </c>
      <c r="E161" s="90"/>
      <c r="F161" s="90">
        <f>'Valbara i utveckling'!DF30</f>
        <v>0</v>
      </c>
      <c r="G161" s="90"/>
      <c r="H161" s="90">
        <f>'Valbara i utveckling'!DF31</f>
        <v>0</v>
      </c>
      <c r="I161" s="90"/>
      <c r="J161" s="223">
        <f>'Valbara i utveckling'!DF32</f>
        <v>0</v>
      </c>
    </row>
    <row r="162" spans="3:10" ht="15" hidden="1" customHeight="1" outlineLevel="1" x14ac:dyDescent="0.25">
      <c r="C162" s="222">
        <f>'Valbara i utveckling'!DJ1</f>
        <v>0</v>
      </c>
      <c r="D162" s="114">
        <f>'Valbara i utveckling'!DJ18</f>
        <v>0</v>
      </c>
      <c r="E162" s="90"/>
      <c r="F162" s="90">
        <f>'Valbara i utveckling'!DJ30</f>
        <v>0</v>
      </c>
      <c r="G162" s="90"/>
      <c r="H162" s="90">
        <f>'Valbara i utveckling'!DJ31</f>
        <v>0</v>
      </c>
      <c r="I162" s="90"/>
      <c r="J162" s="223">
        <f>'Valbara i utveckling'!DJ32</f>
        <v>0</v>
      </c>
    </row>
    <row r="163" spans="3:10" ht="15" hidden="1" customHeight="1" outlineLevel="1" thickBot="1" x14ac:dyDescent="0.3">
      <c r="C163" s="224">
        <f>'Valbara i utveckling'!DN1</f>
        <v>0</v>
      </c>
      <c r="D163" s="118">
        <f>'Valbara i utveckling'!DN18</f>
        <v>0</v>
      </c>
      <c r="E163" s="225"/>
      <c r="F163" s="225">
        <f>'Valbara i utveckling'!DN30</f>
        <v>0</v>
      </c>
      <c r="G163" s="225"/>
      <c r="H163" s="225">
        <f>'Valbara i utveckling'!DN31</f>
        <v>0</v>
      </c>
      <c r="I163" s="225"/>
      <c r="J163" s="226">
        <f>'Valbara i utveckling'!DN32</f>
        <v>0</v>
      </c>
    </row>
    <row r="164" spans="3:10" hidden="1" outlineLevel="1" x14ac:dyDescent="0.25">
      <c r="C164" s="115"/>
      <c r="D164" s="115"/>
      <c r="E164" s="115"/>
      <c r="F164" s="115"/>
      <c r="G164" s="115"/>
      <c r="H164" s="115"/>
      <c r="I164" s="115"/>
      <c r="J164" s="115"/>
    </row>
    <row r="165" spans="3:10" collapsed="1" x14ac:dyDescent="0.25">
      <c r="C165" s="115"/>
      <c r="D165" s="115"/>
      <c r="E165" s="115"/>
      <c r="F165" s="115"/>
      <c r="G165" s="115"/>
      <c r="H165" s="115"/>
      <c r="I165" s="115"/>
      <c r="J165" s="115"/>
    </row>
  </sheetData>
  <mergeCells count="3">
    <mergeCell ref="C2:J2"/>
    <mergeCell ref="A3:A7"/>
    <mergeCell ref="C3:J3"/>
  </mergeCells>
  <conditionalFormatting sqref="D8:D55">
    <cfRule type="cellIs" dxfId="10" priority="1" operator="equal">
      <formula>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3CE11-D97C-42C8-83AA-DCDA10822CA9}">
  <sheetPr>
    <tabColor rgb="FF92D050"/>
  </sheetPr>
  <dimension ref="A1:K165"/>
  <sheetViews>
    <sheetView showZeros="0" workbookViewId="0">
      <selection activeCell="A194" sqref="A194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140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58" t="str">
        <f>'Gemensamma Tjänster'!B20</f>
        <v>Västra Götalandsregionen</v>
      </c>
    </row>
    <row r="2" spans="1:11" ht="92.25" customHeight="1" x14ac:dyDescent="0.4">
      <c r="C2" s="312" t="s">
        <v>60</v>
      </c>
      <c r="D2" s="313"/>
      <c r="E2" s="313"/>
      <c r="F2" s="313"/>
      <c r="G2" s="313"/>
      <c r="H2" s="313"/>
      <c r="I2" s="313"/>
      <c r="J2" s="314"/>
    </row>
    <row r="3" spans="1:11" ht="21.75" customHeight="1" thickBot="1" x14ac:dyDescent="0.3">
      <c r="A3" s="318" t="s">
        <v>41</v>
      </c>
      <c r="C3" s="315" t="s">
        <v>42</v>
      </c>
      <c r="D3" s="316"/>
      <c r="E3" s="316"/>
      <c r="F3" s="316"/>
      <c r="G3" s="316"/>
      <c r="H3" s="316"/>
      <c r="I3" s="316"/>
      <c r="J3" s="317"/>
    </row>
    <row r="4" spans="1:11" x14ac:dyDescent="0.25">
      <c r="A4" s="318"/>
    </row>
    <row r="5" spans="1:11" ht="15.75" x14ac:dyDescent="0.25">
      <c r="A5" s="318"/>
      <c r="D5" s="52" t="s">
        <v>190</v>
      </c>
      <c r="E5" s="56"/>
      <c r="F5" s="52"/>
      <c r="G5" s="52"/>
      <c r="H5" s="57"/>
      <c r="I5" s="52"/>
      <c r="J5" s="52"/>
      <c r="K5" s="7"/>
    </row>
    <row r="6" spans="1:11" ht="15.75" thickBot="1" x14ac:dyDescent="0.3">
      <c r="A6" s="318"/>
    </row>
    <row r="7" spans="1:11" ht="30" x14ac:dyDescent="0.25">
      <c r="A7" s="318"/>
      <c r="C7" s="108" t="s">
        <v>30</v>
      </c>
      <c r="D7" s="109">
        <f>SUM(D8:D55)</f>
        <v>115705406.59991835</v>
      </c>
      <c r="E7" s="110"/>
      <c r="F7" s="111" t="s">
        <v>36</v>
      </c>
      <c r="G7" s="111"/>
      <c r="H7" s="96" t="s">
        <v>37</v>
      </c>
      <c r="I7" s="112"/>
      <c r="J7" s="113" t="s">
        <v>46</v>
      </c>
      <c r="K7" s="53"/>
    </row>
    <row r="8" spans="1:11" ht="15" hidden="1" customHeight="1" outlineLevel="1" x14ac:dyDescent="0.25">
      <c r="C8" s="107" t="str">
        <f>'Gemensamma Tjänster'!E2</f>
        <v>Identifierings-tjänster SITHS</v>
      </c>
      <c r="D8" s="114">
        <f>'Gemensamma Tjänster'!E20</f>
        <v>8554577.5942189246</v>
      </c>
      <c r="E8" s="115"/>
      <c r="F8" s="94" t="str">
        <f>'Gemensamma Tjänster'!E31</f>
        <v>Kvartal förskott</v>
      </c>
      <c r="G8" s="115"/>
      <c r="H8" s="94" t="str">
        <f>'Gemensamma Tjänster'!E32</f>
        <v>Dec,Mar,Jun,Sep</v>
      </c>
      <c r="I8" s="115"/>
      <c r="J8" s="116" t="str">
        <f>'Gemensamma Tjänster'!E33</f>
        <v xml:space="preserve"> -</v>
      </c>
    </row>
    <row r="9" spans="1:11" ht="15" hidden="1" customHeight="1" outlineLevel="1" x14ac:dyDescent="0.25">
      <c r="C9" s="107" t="str">
        <f>'Gemensamma Tjänster'!F2</f>
        <v>Katalogtjänster HSA</v>
      </c>
      <c r="D9" s="114">
        <f>'Gemensamma Tjänster'!F20</f>
        <v>1019330.1366595833</v>
      </c>
      <c r="E9" s="115"/>
      <c r="F9" s="94" t="str">
        <f>'Gemensamma Tjänster'!F31</f>
        <v>Kvartal förskott</v>
      </c>
      <c r="G9" s="115"/>
      <c r="H9" s="94" t="str">
        <f>'Gemensamma Tjänster'!F32</f>
        <v>Dec,Mar,Jun,Sep</v>
      </c>
      <c r="I9" s="115"/>
      <c r="J9" s="116" t="str">
        <f>'Gemensamma Tjänster'!F33</f>
        <v xml:space="preserve"> -</v>
      </c>
    </row>
    <row r="10" spans="1:11" ht="15" hidden="1" customHeight="1" outlineLevel="1" x14ac:dyDescent="0.25">
      <c r="C10" s="107" t="str">
        <f>'Gemensamma Tjänster'!G2</f>
        <v>Kommunikations-tjänster Sjunet</v>
      </c>
      <c r="D10" s="114">
        <f>'Gemensamma Tjänster'!G20</f>
        <v>198417.69451827815</v>
      </c>
      <c r="E10" s="115"/>
      <c r="F10" s="94" t="str">
        <f>'Gemensamma Tjänster'!G31</f>
        <v>Kvartal förskott</v>
      </c>
      <c r="G10" s="115"/>
      <c r="H10" s="94" t="str">
        <f>'Gemensamma Tjänster'!G32</f>
        <v>Dec,Mar,Jun,Sep</v>
      </c>
      <c r="I10" s="115"/>
      <c r="J10" s="116" t="str">
        <f>'Gemensamma Tjänster'!G33</f>
        <v xml:space="preserve"> -</v>
      </c>
    </row>
    <row r="11" spans="1:11" ht="15" hidden="1" customHeight="1" outlineLevel="1" x14ac:dyDescent="0.25">
      <c r="C11" s="107" t="str">
        <f>'Gemensamma Tjänster'!H2</f>
        <v>Säkerhetstjänster</v>
      </c>
      <c r="D11" s="114">
        <f>'Gemensamma Tjänster'!H20</f>
        <v>1932821.4626754231</v>
      </c>
      <c r="E11" s="115"/>
      <c r="F11" s="94" t="str">
        <f>'Gemensamma Tjänster'!H31</f>
        <v>Kvartal förskott</v>
      </c>
      <c r="G11" s="115"/>
      <c r="H11" s="94" t="str">
        <f>'Gemensamma Tjänster'!H32</f>
        <v>Dec,Mar,Jun,Sep</v>
      </c>
      <c r="I11" s="115"/>
      <c r="J11" s="116" t="str">
        <f>'Gemensamma Tjänster'!H33</f>
        <v xml:space="preserve"> -</v>
      </c>
    </row>
    <row r="12" spans="1:11" ht="15" hidden="1" customHeight="1" outlineLevel="1" x14ac:dyDescent="0.25">
      <c r="C12" s="107" t="str">
        <f>'Gemensamma Tjänster'!I2</f>
        <v>1177 e-tjänster</v>
      </c>
      <c r="D12" s="114">
        <f>'Gemensamma Tjänster'!I20</f>
        <v>13902351.50757039</v>
      </c>
      <c r="E12" s="115"/>
      <c r="F12" s="94" t="str">
        <f>'Gemensamma Tjänster'!I31</f>
        <v>Kvartal förskott</v>
      </c>
      <c r="G12" s="115"/>
      <c r="H12" s="94" t="str">
        <f>'Gemensamma Tjänster'!I32</f>
        <v>Dec,Mar,Jun,Sep</v>
      </c>
      <c r="I12" s="115"/>
      <c r="J12" s="116" t="str">
        <f>'Gemensamma Tjänster'!I33</f>
        <v xml:space="preserve"> -</v>
      </c>
    </row>
    <row r="13" spans="1:11" ht="15" hidden="1" customHeight="1" outlineLevel="1" x14ac:dyDescent="0.25">
      <c r="C13" s="107" t="str">
        <f>'Gemensamma Tjänster'!J2</f>
        <v xml:space="preserve">1177 på telefon </v>
      </c>
      <c r="D13" s="114">
        <f>'Gemensamma Tjänster'!J20</f>
        <v>10689813.443049716</v>
      </c>
      <c r="E13" s="115"/>
      <c r="F13" s="94" t="str">
        <f>'Gemensamma Tjänster'!J31</f>
        <v>Kvartal förskott</v>
      </c>
      <c r="G13" s="115"/>
      <c r="H13" s="94" t="str">
        <f>'Gemensamma Tjänster'!J32</f>
        <v>Dec,Mar,Jun,Sep</v>
      </c>
      <c r="I13" s="115"/>
      <c r="J13" s="116" t="str">
        <f>'Gemensamma Tjänster'!J33</f>
        <v xml:space="preserve"> -</v>
      </c>
    </row>
    <row r="14" spans="1:11" ht="15" hidden="1" customHeight="1" outlineLevel="1" x14ac:dyDescent="0.25">
      <c r="C14" s="107" t="str">
        <f>'Gemensamma Tjänster'!K2</f>
        <v>1177.se</v>
      </c>
      <c r="D14" s="114">
        <f>'Gemensamma Tjänster'!K20</f>
        <v>11008666.561147198</v>
      </c>
      <c r="E14" s="115"/>
      <c r="F14" s="94" t="str">
        <f>'Gemensamma Tjänster'!K31</f>
        <v>Kvartal förskott</v>
      </c>
      <c r="G14" s="115"/>
      <c r="H14" s="94" t="str">
        <f>'Gemensamma Tjänster'!K32</f>
        <v>Dec,Mar,Jun,Sep</v>
      </c>
      <c r="I14" s="115"/>
      <c r="J14" s="116" t="str">
        <f>'Gemensamma Tjänster'!K33</f>
        <v xml:space="preserve"> -</v>
      </c>
    </row>
    <row r="15" spans="1:11" ht="15" hidden="1" customHeight="1" outlineLevel="1" x14ac:dyDescent="0.25">
      <c r="C15" s="107" t="str">
        <f>'Gemensamma Tjänster'!L2</f>
        <v>Eira 
(biblioteks- konsortium)</v>
      </c>
      <c r="D15" s="114">
        <f>'Gemensamma Tjänster'!L20</f>
        <v>688473.57678916946</v>
      </c>
      <c r="E15" s="115"/>
      <c r="F15" s="94" t="str">
        <f>'Gemensamma Tjänster'!L31</f>
        <v>Kvartal förskott. Licens separat</v>
      </c>
      <c r="G15" s="115"/>
      <c r="H15" s="94" t="str">
        <f>'Gemensamma Tjänster'!L32</f>
        <v>Dec,Mar,Jun,Sep</v>
      </c>
      <c r="I15" s="115"/>
      <c r="J15" s="116" t="str">
        <f>'Gemensamma Tjänster'!L33</f>
        <v xml:space="preserve"> -</v>
      </c>
    </row>
    <row r="16" spans="1:11" ht="15" hidden="1" customHeight="1" outlineLevel="1" x14ac:dyDescent="0.25">
      <c r="C16" s="107" t="str">
        <f>'Gemensamma Tjänster'!M2</f>
        <v>Elektronisk remiss</v>
      </c>
      <c r="D16" s="114">
        <f>'Gemensamma Tjänster'!M20</f>
        <v>719310.92664457706</v>
      </c>
      <c r="E16" s="115"/>
      <c r="F16" s="94" t="str">
        <f>'Gemensamma Tjänster'!M31</f>
        <v>Kvartal förskott</v>
      </c>
      <c r="G16" s="115"/>
      <c r="H16" s="94" t="str">
        <f>'Gemensamma Tjänster'!M32</f>
        <v>Dec,Mar,Jun,Sep</v>
      </c>
      <c r="I16" s="115"/>
      <c r="J16" s="116" t="str">
        <f>'Gemensamma Tjänster'!M33</f>
        <v xml:space="preserve"> -</v>
      </c>
    </row>
    <row r="17" spans="3:10" ht="15" hidden="1" customHeight="1" outlineLevel="1" x14ac:dyDescent="0.25">
      <c r="C17" s="107" t="str">
        <f>'Gemensamma Tjänster'!N2</f>
        <v>Födelseanmälan</v>
      </c>
      <c r="D17" s="114">
        <f>'Gemensamma Tjänster'!N20</f>
        <v>501885.5548422116</v>
      </c>
      <c r="E17" s="115"/>
      <c r="F17" s="94" t="str">
        <f>'Gemensamma Tjänster'!N31</f>
        <v>Kvartal förskott</v>
      </c>
      <c r="G17" s="115"/>
      <c r="H17" s="94" t="str">
        <f>'Gemensamma Tjänster'!N32</f>
        <v>Dec,Mar,Jun,Sep</v>
      </c>
      <c r="I17" s="115"/>
      <c r="J17" s="116" t="str">
        <f>'Gemensamma Tjänster'!N33</f>
        <v xml:space="preserve"> -</v>
      </c>
    </row>
    <row r="18" spans="3:10" ht="15" hidden="1" customHeight="1" outlineLevel="1" x14ac:dyDescent="0.25">
      <c r="C18" s="107" t="str">
        <f>'Gemensamma Tjänster'!O2</f>
        <v>Infektions-verktyget</v>
      </c>
      <c r="D18" s="114">
        <f>'Gemensamma Tjänster'!O20</f>
        <v>1668879.4122875277</v>
      </c>
      <c r="E18" s="115"/>
      <c r="F18" s="94" t="str">
        <f>'Gemensamma Tjänster'!O31</f>
        <v>Kvartal förskott</v>
      </c>
      <c r="G18" s="115"/>
      <c r="H18" s="94" t="str">
        <f>'Gemensamma Tjänster'!O32</f>
        <v>Dec,Mar,Jun,Sep</v>
      </c>
      <c r="I18" s="115"/>
      <c r="J18" s="116" t="str">
        <f>'Gemensamma Tjänster'!O33</f>
        <v xml:space="preserve"> -</v>
      </c>
    </row>
    <row r="19" spans="3:10" ht="15" hidden="1" customHeight="1" outlineLevel="1" x14ac:dyDescent="0.25">
      <c r="C19" s="107" t="str">
        <f>'Gemensamma Tjänster'!P2</f>
        <v>1177 journal</v>
      </c>
      <c r="D19" s="114">
        <f>'Gemensamma Tjänster'!P20</f>
        <v>4605725.9550189618</v>
      </c>
      <c r="E19" s="115"/>
      <c r="F19" s="94" t="str">
        <f>'Gemensamma Tjänster'!P31</f>
        <v>Kvartal förskott</v>
      </c>
      <c r="G19" s="115"/>
      <c r="H19" s="94" t="str">
        <f>'Gemensamma Tjänster'!P32</f>
        <v>Dec,Mar,Jun,Sep</v>
      </c>
      <c r="I19" s="115"/>
      <c r="J19" s="116" t="str">
        <f>'Gemensamma Tjänster'!P33</f>
        <v xml:space="preserve"> -</v>
      </c>
    </row>
    <row r="20" spans="3:10" ht="15" hidden="1" customHeight="1" outlineLevel="1" x14ac:dyDescent="0.25">
      <c r="C20" s="107" t="str">
        <f>'Gemensamma Tjänster'!Q2</f>
        <v>Intygstjänster Webcert</v>
      </c>
      <c r="D20" s="114">
        <f>'Gemensamma Tjänster'!Q20</f>
        <v>2449103.1275281566</v>
      </c>
      <c r="E20" s="115"/>
      <c r="F20" s="94" t="str">
        <f>'Gemensamma Tjänster'!Q31</f>
        <v>Kvartal förskott</v>
      </c>
      <c r="G20" s="115"/>
      <c r="H20" s="94" t="str">
        <f>'Gemensamma Tjänster'!Q32</f>
        <v>Dec,Mar,Jun,Sep</v>
      </c>
      <c r="I20" s="115"/>
      <c r="J20" s="116" t="str">
        <f>'Gemensamma Tjänster'!Q33</f>
        <v xml:space="preserve"> -</v>
      </c>
    </row>
    <row r="21" spans="3:10" ht="15" hidden="1" customHeight="1" outlineLevel="1" x14ac:dyDescent="0.25">
      <c r="C21" s="107" t="str">
        <f>'Gemensamma Tjänster'!R2</f>
        <v>Nationell patientöversikt</v>
      </c>
      <c r="D21" s="114">
        <f>'Gemensamma Tjänster'!R20</f>
        <v>2555436.5120534129</v>
      </c>
      <c r="E21" s="115"/>
      <c r="F21" s="94" t="str">
        <f>'Gemensamma Tjänster'!R31</f>
        <v>Kvartal förskott</v>
      </c>
      <c r="G21" s="115"/>
      <c r="H21" s="94" t="str">
        <f>'Gemensamma Tjänster'!R32</f>
        <v>Dec,Mar,Jun,Sep</v>
      </c>
      <c r="I21" s="115"/>
      <c r="J21" s="116" t="str">
        <f>'Gemensamma Tjänster'!R33</f>
        <v xml:space="preserve"> -</v>
      </c>
    </row>
    <row r="22" spans="3:10" ht="15" hidden="1" customHeight="1" outlineLevel="1" x14ac:dyDescent="0.25">
      <c r="C22" s="107" t="str">
        <f>'Gemensamma Tjänster'!S2</f>
        <v>Pascal</v>
      </c>
      <c r="D22" s="114">
        <f>'Gemensamma Tjänster'!S20</f>
        <v>563105.7812565011</v>
      </c>
      <c r="E22" s="115"/>
      <c r="F22" s="94" t="str">
        <f>'Gemensamma Tjänster'!S31</f>
        <v>Kvartal förskott</v>
      </c>
      <c r="G22" s="115"/>
      <c r="H22" s="94" t="str">
        <f>'Gemensamma Tjänster'!S32</f>
        <v>Dec,Mar,Jun,Sep</v>
      </c>
      <c r="I22" s="115"/>
      <c r="J22" s="116" t="str">
        <f>'Gemensamma Tjänster'!S33</f>
        <v xml:space="preserve"> -</v>
      </c>
    </row>
    <row r="23" spans="3:10" ht="15" hidden="1" customHeight="1" outlineLevel="1" x14ac:dyDescent="0.25">
      <c r="C23" s="107" t="str">
        <f>'Gemensamma Tjänster'!T2</f>
        <v>Rikshandboken i barnhälsovård</v>
      </c>
      <c r="D23" s="114">
        <f>'Gemensamma Tjänster'!T20</f>
        <v>1658185.9229575209</v>
      </c>
      <c r="E23" s="115"/>
      <c r="F23" s="94" t="str">
        <f>'Gemensamma Tjänster'!T31</f>
        <v>Kvartal förskott</v>
      </c>
      <c r="G23" s="115"/>
      <c r="H23" s="94" t="str">
        <f>'Gemensamma Tjänster'!T32</f>
        <v>Dec,Mar,Jun,Sep</v>
      </c>
      <c r="I23" s="115"/>
      <c r="J23" s="116" t="str">
        <f>'Gemensamma Tjänster'!T33</f>
        <v xml:space="preserve"> -</v>
      </c>
    </row>
    <row r="24" spans="3:10" ht="15" hidden="1" customHeight="1" outlineLevel="1" x14ac:dyDescent="0.25">
      <c r="C24" s="107" t="str">
        <f>'Gemensamma Tjänster'!U2</f>
        <v>1177 högkostnadsskydd</v>
      </c>
      <c r="D24" s="114">
        <f>'Gemensamma Tjänster'!U20</f>
        <v>1240284.3599408509</v>
      </c>
      <c r="E24" s="115"/>
      <c r="F24" s="94" t="str">
        <f>'Gemensamma Tjänster'!U31</f>
        <v>Kvartal förskott</v>
      </c>
      <c r="G24" s="115"/>
      <c r="H24" s="94" t="str">
        <f>'Gemensamma Tjänster'!U32</f>
        <v>Dec,Mar,Jun,Sep</v>
      </c>
      <c r="I24" s="115"/>
      <c r="J24" s="116" t="str">
        <f>'Gemensamma Tjänster'!U33</f>
        <v xml:space="preserve"> -</v>
      </c>
    </row>
    <row r="25" spans="3:10" ht="15" hidden="1" customHeight="1" outlineLevel="1" x14ac:dyDescent="0.25">
      <c r="C25" s="107" t="str">
        <f>'Gemensamma Tjänster'!V2</f>
        <v>NKK Nationellt kliniskt kunskapsstöd</v>
      </c>
      <c r="D25" s="114">
        <f>'Gemensamma Tjänster'!V20</f>
        <v>5630122.1322486354</v>
      </c>
      <c r="E25" s="115"/>
      <c r="F25" s="94" t="str">
        <f>'Gemensamma Tjänster'!V31</f>
        <v>Kvartal förskott</v>
      </c>
      <c r="G25" s="115"/>
      <c r="H25" s="94" t="str">
        <f>'Gemensamma Tjänster'!V32</f>
        <v>Dec,Mar,Jun,Sep</v>
      </c>
      <c r="I25" s="115"/>
      <c r="J25" s="116">
        <f>'Gemensamma Tjänster'!V33</f>
        <v>0</v>
      </c>
    </row>
    <row r="26" spans="3:10" ht="15" hidden="1" customHeight="1" outlineLevel="1" x14ac:dyDescent="0.25">
      <c r="C26" s="107" t="str">
        <f>'Gemensamma Tjänster'!W2</f>
        <v>Svenska informationstjänster för läkemedel (Sil)</v>
      </c>
      <c r="D26" s="114">
        <f>'Gemensamma Tjänster'!W20</f>
        <v>8068277.8000751976</v>
      </c>
      <c r="E26" s="115"/>
      <c r="F26" s="94" t="str">
        <f>'Gemensamma Tjänster'!W31</f>
        <v>Kvartal förskott</v>
      </c>
      <c r="G26" s="115"/>
      <c r="H26" s="94" t="str">
        <f>'Gemensamma Tjänster'!W32</f>
        <v>Dec,Mar,Jun,Sep</v>
      </c>
      <c r="I26" s="115"/>
      <c r="J26" s="116" t="str">
        <f>'Gemensamma Tjänster'!W33</f>
        <v xml:space="preserve"> -</v>
      </c>
    </row>
    <row r="27" spans="3:10" ht="15" hidden="1" customHeight="1" outlineLevel="1" x14ac:dyDescent="0.25">
      <c r="C27" s="107" t="str">
        <f>'Gemensamma Tjänster'!X2</f>
        <v>UMO (Youmo)</v>
      </c>
      <c r="D27" s="114">
        <f>'Gemensamma Tjänster'!X20</f>
        <v>3324645.9332841346</v>
      </c>
      <c r="E27" s="115"/>
      <c r="F27" s="94" t="str">
        <f>'Gemensamma Tjänster'!X31</f>
        <v>Kvartal förskott</v>
      </c>
      <c r="G27" s="115"/>
      <c r="H27" s="94" t="str">
        <f>'Gemensamma Tjänster'!X32</f>
        <v>Dec,Mar,Jun,Sep</v>
      </c>
      <c r="I27" s="115"/>
      <c r="J27" s="116" t="str">
        <f>'Gemensamma Tjänster'!X33</f>
        <v xml:space="preserve"> -</v>
      </c>
    </row>
    <row r="28" spans="3:10" ht="15" hidden="1" customHeight="1" outlineLevel="1" x14ac:dyDescent="0.25">
      <c r="C28" s="107" t="str">
        <f>'Gemensamma Tjänster'!Y2</f>
        <v>Vårdhandboken</v>
      </c>
      <c r="D28" s="114">
        <f>'Gemensamma Tjänster'!Y20</f>
        <v>1758718.0895212484</v>
      </c>
      <c r="E28" s="115"/>
      <c r="F28" s="94" t="str">
        <f>'Gemensamma Tjänster'!Y31</f>
        <v>Kvartal förskott</v>
      </c>
      <c r="G28" s="115"/>
      <c r="H28" s="94" t="str">
        <f>'Gemensamma Tjänster'!Y32</f>
        <v>Dec,Mar,Jun,Sep</v>
      </c>
      <c r="I28" s="115"/>
      <c r="J28" s="116" t="str">
        <f>'Gemensamma Tjänster'!Y33</f>
        <v xml:space="preserve"> -</v>
      </c>
    </row>
    <row r="29" spans="3:10" ht="15" hidden="1" customHeight="1" outlineLevel="1" x14ac:dyDescent="0.25">
      <c r="C29" s="107" t="str">
        <f>'Gemensamma Tjänster'!Z2</f>
        <v>1177 rådgivningsstöd webb</v>
      </c>
      <c r="D29" s="114">
        <f>'Gemensamma Tjänster'!Z20</f>
        <v>1425241.6247649828</v>
      </c>
      <c r="E29" s="115"/>
      <c r="F29" s="94" t="str">
        <f>'Gemensamma Tjänster'!Z31</f>
        <v>Kvartal förskott</v>
      </c>
      <c r="G29" s="115"/>
      <c r="H29" s="94" t="str">
        <f>'Gemensamma Tjänster'!Z32</f>
        <v>Dec,Mar,Jun,Sep</v>
      </c>
      <c r="I29" s="115"/>
      <c r="J29" s="116" t="str">
        <f>'Gemensamma Tjänster'!Z33</f>
        <v xml:space="preserve"> -</v>
      </c>
    </row>
    <row r="30" spans="3:10" ht="15" hidden="1" customHeight="1" outlineLevel="1" x14ac:dyDescent="0.25">
      <c r="C30" s="107" t="str">
        <f>'Gemensamma Tjänster'!AA2</f>
        <v>1177  stöd och behandlings-plattform</v>
      </c>
      <c r="D30" s="114">
        <f>'Gemensamma Tjänster'!AA20</f>
        <v>6225976.7245782828</v>
      </c>
      <c r="E30" s="115"/>
      <c r="F30" s="94" t="str">
        <f>'Gemensamma Tjänster'!AA31</f>
        <v>Kvartal förskott</v>
      </c>
      <c r="G30" s="115"/>
      <c r="H30" s="94" t="str">
        <f>'Gemensamma Tjänster'!AA32</f>
        <v>Dec,Mar,Jun,Sep</v>
      </c>
      <c r="I30" s="115"/>
      <c r="J30" s="116" t="str">
        <f>'Gemensamma Tjänster'!AA33</f>
        <v xml:space="preserve"> -</v>
      </c>
    </row>
    <row r="31" spans="3:10" ht="15" hidden="1" customHeight="1" outlineLevel="1" x14ac:dyDescent="0.25">
      <c r="C31" s="107" t="str">
        <f>'Gemensamma Tjänster'!AB2</f>
        <v>Utomläns- fakturering</v>
      </c>
      <c r="D31" s="114">
        <f>'Gemensamma Tjänster'!AB20</f>
        <v>626865.71138666733</v>
      </c>
      <c r="E31" s="115"/>
      <c r="F31" s="94" t="str">
        <f>'Gemensamma Tjänster'!AB31</f>
        <v>Kvartal förskott</v>
      </c>
      <c r="G31" s="115"/>
      <c r="H31" s="94" t="str">
        <f>'Gemensamma Tjänster'!AB32</f>
        <v>Dec,Mar,Jun,Sep</v>
      </c>
      <c r="I31" s="115"/>
      <c r="J31" s="116" t="str">
        <f>'Gemensamma Tjänster'!AB33</f>
        <v xml:space="preserve"> -</v>
      </c>
    </row>
    <row r="32" spans="3:10" ht="15" hidden="1" customHeight="1" outlineLevel="1" x14ac:dyDescent="0.25">
      <c r="C32" s="107" t="str">
        <f>'Gemensamma Tjänster'!AC2</f>
        <v>Gemensam infrastruktur</v>
      </c>
      <c r="D32" s="114">
        <f>'Gemensamma Tjänster'!AC20</f>
        <v>13865739.673476782</v>
      </c>
      <c r="E32" s="115"/>
      <c r="F32" s="94" t="str">
        <f>'Gemensamma Tjänster'!AC31</f>
        <v>Kvartal förskott</v>
      </c>
      <c r="G32" s="115"/>
      <c r="H32" s="94" t="str">
        <f>'Gemensamma Tjänster'!AC32</f>
        <v>Dec,Mar,Jun,Sep</v>
      </c>
      <c r="I32" s="115"/>
      <c r="J32" s="116" t="str">
        <f>'Gemensamma Tjänster'!AC33</f>
        <v xml:space="preserve"> -</v>
      </c>
    </row>
    <row r="33" spans="3:10" ht="15" hidden="1" customHeight="1" outlineLevel="1" x14ac:dyDescent="0.25">
      <c r="C33" s="107" t="str">
        <f>'Gemensamma Tjänster'!AD2</f>
        <v>Gemensam arkitektur</v>
      </c>
      <c r="D33" s="114">
        <f>'Gemensamma Tjänster'!AD20</f>
        <v>4011809.5576303783</v>
      </c>
      <c r="E33" s="115"/>
      <c r="F33" s="94" t="str">
        <f>'Gemensamma Tjänster'!AD31</f>
        <v>Kvartal förskott</v>
      </c>
      <c r="G33" s="115"/>
      <c r="H33" s="94" t="str">
        <f>'Gemensamma Tjänster'!AD32</f>
        <v>Dec,Mar,Jun,Sep</v>
      </c>
      <c r="I33" s="115"/>
      <c r="J33" s="116" t="str">
        <f>'Gemensamma Tjänster'!AD33</f>
        <v xml:space="preserve"> -</v>
      </c>
    </row>
    <row r="34" spans="3:10" ht="15" hidden="1" customHeight="1" outlineLevel="1" x14ac:dyDescent="0.25">
      <c r="C34" s="107" t="str">
        <f>'Gemensamma Tjänster'!AE2</f>
        <v>1177 listning</v>
      </c>
      <c r="D34" s="114">
        <f>'Gemensamma Tjänster'!AE20</f>
        <v>1045542.5523797626</v>
      </c>
      <c r="E34" s="115"/>
      <c r="F34" s="94" t="str">
        <f>'Gemensamma Tjänster'!AE31</f>
        <v>Kvartal förskott</v>
      </c>
      <c r="G34" s="115"/>
      <c r="H34" s="94" t="str">
        <f>'Gemensamma Tjänster'!AE32</f>
        <v>Dec,Mar,Jun,Sep</v>
      </c>
      <c r="I34" s="115"/>
      <c r="J34" s="116" t="str">
        <f>'Gemensamma Tjänster'!AE33</f>
        <v xml:space="preserve"> -</v>
      </c>
    </row>
    <row r="35" spans="3:10" ht="15" hidden="1" customHeight="1" outlineLevel="1" x14ac:dyDescent="0.25">
      <c r="C35" s="107" t="str">
        <f>'Gemensamma Tjänster'!AF2</f>
        <v>IAM IDP Gemensam del</v>
      </c>
      <c r="D35" s="114">
        <f>'Gemensamma Tjänster'!AF20</f>
        <v>1454795.7559007895</v>
      </c>
      <c r="E35" s="115"/>
      <c r="F35" s="94" t="str">
        <f>'Gemensamma Tjänster'!AF31</f>
        <v>Kvartal förskott</v>
      </c>
      <c r="G35" s="115"/>
      <c r="H35" s="94" t="str">
        <f>'Gemensamma Tjänster'!AF32</f>
        <v>Dec,Mar,Jun,Sep</v>
      </c>
      <c r="I35" s="115"/>
      <c r="J35" s="116">
        <f>'Gemensamma Tjänster'!AF33</f>
        <v>0</v>
      </c>
    </row>
    <row r="36" spans="3:10" ht="15" hidden="1" customHeight="1" outlineLevel="1" x14ac:dyDescent="0.25">
      <c r="C36" s="107" t="str">
        <f>'Gemensamma Tjänster'!AG2</f>
        <v>Överskjutande SMS &amp; Inloggnings-kostnader Prel</v>
      </c>
      <c r="D36" s="114">
        <f>'Gemensamma Tjänster'!AG20</f>
        <v>1694933</v>
      </c>
      <c r="E36" s="115"/>
      <c r="F36" s="94" t="str">
        <f>'Gemensamma Tjänster'!AG31</f>
        <v>Överskjutande utöver 18,2 mkr</v>
      </c>
      <c r="G36" s="115"/>
      <c r="H36" s="94" t="str">
        <f>'Gemensamma Tjänster'!AG32</f>
        <v>Efter årsslut 2024</v>
      </c>
      <c r="I36" s="115"/>
      <c r="J36" s="116">
        <f>'Gemensamma Tjänster'!AG33</f>
        <v>0</v>
      </c>
    </row>
    <row r="37" spans="3:10" ht="15" hidden="1" customHeight="1" outlineLevel="1" x14ac:dyDescent="0.25">
      <c r="C37" s="107" t="str">
        <f>'Gemensamma Tjänster'!AH2</f>
        <v>1177 tidbokning
NY i förv.</v>
      </c>
      <c r="D37" s="114">
        <f>'Gemensamma Tjänster'!AH20</f>
        <v>2616368.5155131044</v>
      </c>
      <c r="E37" s="115"/>
      <c r="F37" s="94" t="str">
        <f>'Gemensamma Tjänster'!AH31</f>
        <v>Kvartal förskott</v>
      </c>
      <c r="G37" s="115"/>
      <c r="H37" s="94" t="str">
        <f>'Gemensamma Tjänster'!AH32</f>
        <v>Dec,Mar,Jun,Sep</v>
      </c>
      <c r="I37" s="115"/>
      <c r="J37" s="116">
        <f>'Gemensamma Tjänster'!AH33</f>
        <v>0</v>
      </c>
    </row>
    <row r="38" spans="3:10" ht="15" hidden="1" customHeight="1" outlineLevel="1" x14ac:dyDescent="0.25">
      <c r="C38" s="107">
        <f>'Gemensamma Tjänster'!AI2</f>
        <v>0</v>
      </c>
      <c r="D38" s="114">
        <f>'Gemensamma Tjänster'!AI20</f>
        <v>0</v>
      </c>
      <c r="E38" s="115"/>
      <c r="F38" s="94">
        <f>'Gemensamma Tjänster'!AI31</f>
        <v>0</v>
      </c>
      <c r="G38" s="115"/>
      <c r="H38" s="94">
        <f>'Gemensamma Tjänster'!AI32</f>
        <v>0</v>
      </c>
      <c r="I38" s="115"/>
      <c r="J38" s="116">
        <f>'Gemensamma Tjänster'!AI33</f>
        <v>0</v>
      </c>
    </row>
    <row r="39" spans="3:10" ht="15" hidden="1" customHeight="1" outlineLevel="1" x14ac:dyDescent="0.25">
      <c r="C39" s="107">
        <f>'Gemensamma Tjänster'!AJ2</f>
        <v>0</v>
      </c>
      <c r="D39" s="114">
        <f>'Gemensamma Tjänster'!AJ20</f>
        <v>0</v>
      </c>
      <c r="E39" s="115"/>
      <c r="F39" s="94">
        <f>'Gemensamma Tjänster'!AJ31</f>
        <v>0</v>
      </c>
      <c r="G39" s="115"/>
      <c r="H39" s="94">
        <f>'Gemensamma Tjänster'!AJ32</f>
        <v>0</v>
      </c>
      <c r="I39" s="115"/>
      <c r="J39" s="116">
        <f>'Gemensamma Tjänster'!AJ33</f>
        <v>0</v>
      </c>
    </row>
    <row r="40" spans="3:10" ht="15" hidden="1" customHeight="1" outlineLevel="1" x14ac:dyDescent="0.25">
      <c r="C40" s="107">
        <f>'Gemensamma Tjänster'!AK2</f>
        <v>0</v>
      </c>
      <c r="D40" s="114">
        <f>'Gemensamma Tjänster'!AK20</f>
        <v>0</v>
      </c>
      <c r="E40" s="115"/>
      <c r="F40" s="94">
        <f>'Gemensamma Tjänster'!AK31</f>
        <v>0</v>
      </c>
      <c r="G40" s="115"/>
      <c r="H40" s="94">
        <f>'Gemensamma Tjänster'!AK32</f>
        <v>0</v>
      </c>
      <c r="I40" s="115"/>
      <c r="J40" s="116">
        <f>'Gemensamma Tjänster'!AK33</f>
        <v>0</v>
      </c>
    </row>
    <row r="41" spans="3:10" ht="15" hidden="1" customHeight="1" outlineLevel="1" x14ac:dyDescent="0.25">
      <c r="C41" s="107">
        <f>'Gemensamma Tjänster'!AL2</f>
        <v>0</v>
      </c>
      <c r="D41" s="114">
        <f>'Gemensamma Tjänster'!AL20</f>
        <v>0</v>
      </c>
      <c r="E41" s="115"/>
      <c r="F41" s="94">
        <f>'Gemensamma Tjänster'!AL31</f>
        <v>0</v>
      </c>
      <c r="G41" s="115"/>
      <c r="H41" s="94">
        <f>'Gemensamma Tjänster'!AL32</f>
        <v>0</v>
      </c>
      <c r="I41" s="115"/>
      <c r="J41" s="116">
        <f>'Gemensamma Tjänster'!AL33</f>
        <v>0</v>
      </c>
    </row>
    <row r="42" spans="3:10" ht="15" hidden="1" customHeight="1" outlineLevel="1" x14ac:dyDescent="0.25">
      <c r="C42" s="107">
        <f>'Gemensamma Tjänster'!AM2</f>
        <v>0</v>
      </c>
      <c r="D42" s="114">
        <f>'Gemensamma Tjänster'!AM20</f>
        <v>0</v>
      </c>
      <c r="E42" s="115"/>
      <c r="F42" s="94">
        <f>'Gemensamma Tjänster'!AM31</f>
        <v>0</v>
      </c>
      <c r="G42" s="115"/>
      <c r="H42" s="94">
        <f>'Gemensamma Tjänster'!AM32</f>
        <v>0</v>
      </c>
      <c r="I42" s="115"/>
      <c r="J42" s="116">
        <f>'Gemensamma Tjänster'!AM33</f>
        <v>0</v>
      </c>
    </row>
    <row r="43" spans="3:10" ht="15" hidden="1" customHeight="1" outlineLevel="1" x14ac:dyDescent="0.25">
      <c r="C43" s="107">
        <f>'Gemensamma Tjänster'!AN2</f>
        <v>0</v>
      </c>
      <c r="D43" s="114">
        <f>'Gemensamma Tjänster'!AN20</f>
        <v>0</v>
      </c>
      <c r="E43" s="115"/>
      <c r="F43" s="94">
        <f>'Gemensamma Tjänster'!AN31</f>
        <v>0</v>
      </c>
      <c r="G43" s="115"/>
      <c r="H43" s="94">
        <f>'Gemensamma Tjänster'!AN32</f>
        <v>0</v>
      </c>
      <c r="I43" s="115"/>
      <c r="J43" s="116">
        <f>'Gemensamma Tjänster'!AN33</f>
        <v>0</v>
      </c>
    </row>
    <row r="44" spans="3:10" ht="15" hidden="1" customHeight="1" outlineLevel="1" x14ac:dyDescent="0.25">
      <c r="C44" s="107">
        <f>'Gemensamma Tjänster'!AO2</f>
        <v>0</v>
      </c>
      <c r="D44" s="114">
        <f>'Gemensamma Tjänster'!AO20</f>
        <v>0</v>
      </c>
      <c r="E44" s="115"/>
      <c r="F44" s="94">
        <f>'Gemensamma Tjänster'!AO31</f>
        <v>0</v>
      </c>
      <c r="G44" s="115"/>
      <c r="H44" s="94">
        <f>'Gemensamma Tjänster'!AO32</f>
        <v>0</v>
      </c>
      <c r="I44" s="115"/>
      <c r="J44" s="116">
        <f>'Gemensamma Tjänster'!AO33</f>
        <v>0</v>
      </c>
    </row>
    <row r="45" spans="3:10" ht="15" hidden="1" customHeight="1" outlineLevel="1" x14ac:dyDescent="0.25">
      <c r="C45" s="107">
        <f>'Gemensamma Tjänster'!AP2</f>
        <v>0</v>
      </c>
      <c r="D45" s="114">
        <f>'Gemensamma Tjänster'!AP20</f>
        <v>0</v>
      </c>
      <c r="E45" s="115"/>
      <c r="F45" s="94">
        <f>'Gemensamma Tjänster'!AP31</f>
        <v>0</v>
      </c>
      <c r="G45" s="115"/>
      <c r="H45" s="94">
        <f>'Gemensamma Tjänster'!AP32</f>
        <v>0</v>
      </c>
      <c r="I45" s="115"/>
      <c r="J45" s="116">
        <f>'Gemensamma Tjänster'!AP33</f>
        <v>0</v>
      </c>
    </row>
    <row r="46" spans="3:10" ht="15" hidden="1" customHeight="1" outlineLevel="1" x14ac:dyDescent="0.25">
      <c r="C46" s="107">
        <f>'Gemensamma Tjänster'!AQ2</f>
        <v>0</v>
      </c>
      <c r="D46" s="114">
        <f>'Gemensamma Tjänster'!AQ20</f>
        <v>0</v>
      </c>
      <c r="E46" s="115"/>
      <c r="F46" s="94">
        <f>'Gemensamma Tjänster'!AQ31</f>
        <v>0</v>
      </c>
      <c r="G46" s="115"/>
      <c r="H46" s="94">
        <f>'Gemensamma Tjänster'!AQ32</f>
        <v>0</v>
      </c>
      <c r="I46" s="115"/>
      <c r="J46" s="116">
        <f>'Gemensamma Tjänster'!AQ33</f>
        <v>0</v>
      </c>
    </row>
    <row r="47" spans="3:10" ht="15" hidden="1" customHeight="1" outlineLevel="1" x14ac:dyDescent="0.25">
      <c r="C47" s="107">
        <f>'Gemensamma Tjänster'!AR2</f>
        <v>0</v>
      </c>
      <c r="D47" s="114">
        <f>'Gemensamma Tjänster'!AR20</f>
        <v>0</v>
      </c>
      <c r="E47" s="115"/>
      <c r="F47" s="94">
        <f>'Gemensamma Tjänster'!AR31</f>
        <v>0</v>
      </c>
      <c r="G47" s="115"/>
      <c r="H47" s="94">
        <f>'Gemensamma Tjänster'!AR32</f>
        <v>0</v>
      </c>
      <c r="I47" s="115"/>
      <c r="J47" s="116">
        <f>'Gemensamma Tjänster'!AR33</f>
        <v>0</v>
      </c>
    </row>
    <row r="48" spans="3:10" ht="15" hidden="1" customHeight="1" outlineLevel="1" x14ac:dyDescent="0.25">
      <c r="C48" s="107">
        <f>'Gemensamma Tjänster'!AS2</f>
        <v>0</v>
      </c>
      <c r="D48" s="114">
        <f>'Gemensamma Tjänster'!AS20</f>
        <v>0</v>
      </c>
      <c r="E48" s="115"/>
      <c r="F48" s="94">
        <f>'Gemensamma Tjänster'!AS31</f>
        <v>0</v>
      </c>
      <c r="G48" s="115"/>
      <c r="H48" s="94">
        <f>'Gemensamma Tjänster'!AS32</f>
        <v>0</v>
      </c>
      <c r="I48" s="115"/>
      <c r="J48" s="116">
        <f>'Gemensamma Tjänster'!AS33</f>
        <v>0</v>
      </c>
    </row>
    <row r="49" spans="3:10" ht="15" hidden="1" customHeight="1" outlineLevel="1" x14ac:dyDescent="0.25">
      <c r="C49" s="107">
        <f>'Gemensamma Tjänster'!AT2</f>
        <v>0</v>
      </c>
      <c r="D49" s="114">
        <f>'Gemensamma Tjänster'!AT20</f>
        <v>0</v>
      </c>
      <c r="E49" s="115"/>
      <c r="F49" s="94">
        <f>'Gemensamma Tjänster'!AT31</f>
        <v>0</v>
      </c>
      <c r="G49" s="115"/>
      <c r="H49" s="94">
        <f>'Gemensamma Tjänster'!AT32</f>
        <v>0</v>
      </c>
      <c r="I49" s="115"/>
      <c r="J49" s="116">
        <f>'Gemensamma Tjänster'!AT33</f>
        <v>0</v>
      </c>
    </row>
    <row r="50" spans="3:10" ht="15" hidden="1" customHeight="1" outlineLevel="1" x14ac:dyDescent="0.25">
      <c r="C50" s="107">
        <f>'Gemensamma Tjänster'!AU2</f>
        <v>0</v>
      </c>
      <c r="D50" s="114">
        <f>'Gemensamma Tjänster'!AU20</f>
        <v>0</v>
      </c>
      <c r="E50" s="115"/>
      <c r="F50" s="94">
        <f>'Gemensamma Tjänster'!AU31</f>
        <v>0</v>
      </c>
      <c r="G50" s="115"/>
      <c r="H50" s="94">
        <f>'Gemensamma Tjänster'!AU32</f>
        <v>0</v>
      </c>
      <c r="I50" s="115"/>
      <c r="J50" s="116">
        <f>'Gemensamma Tjänster'!AU33</f>
        <v>0</v>
      </c>
    </row>
    <row r="51" spans="3:10" ht="15" hidden="1" customHeight="1" outlineLevel="1" x14ac:dyDescent="0.25">
      <c r="C51" s="107">
        <f>'Gemensamma Tjänster'!AV2</f>
        <v>0</v>
      </c>
      <c r="D51" s="114">
        <f>'Gemensamma Tjänster'!AV20</f>
        <v>0</v>
      </c>
      <c r="E51" s="115"/>
      <c r="F51" s="94">
        <f>'Gemensamma Tjänster'!AV31</f>
        <v>0</v>
      </c>
      <c r="G51" s="115"/>
      <c r="H51" s="94">
        <f>'Gemensamma Tjänster'!AV32</f>
        <v>0</v>
      </c>
      <c r="I51" s="115"/>
      <c r="J51" s="116">
        <f>'Gemensamma Tjänster'!AV33</f>
        <v>0</v>
      </c>
    </row>
    <row r="52" spans="3:10" ht="15" hidden="1" customHeight="1" outlineLevel="1" x14ac:dyDescent="0.25">
      <c r="C52" s="107">
        <f>'Gemensamma Tjänster'!AW2</f>
        <v>0</v>
      </c>
      <c r="D52" s="114">
        <f>'Gemensamma Tjänster'!AW20</f>
        <v>0</v>
      </c>
      <c r="E52" s="115"/>
      <c r="F52" s="94">
        <f>'Gemensamma Tjänster'!AW31</f>
        <v>0</v>
      </c>
      <c r="G52" s="115"/>
      <c r="H52" s="94">
        <f>'Gemensamma Tjänster'!AW32</f>
        <v>0</v>
      </c>
      <c r="I52" s="115"/>
      <c r="J52" s="116">
        <f>'Gemensamma Tjänster'!AW33</f>
        <v>0</v>
      </c>
    </row>
    <row r="53" spans="3:10" ht="15" hidden="1" customHeight="1" outlineLevel="1" x14ac:dyDescent="0.25">
      <c r="C53" s="107">
        <f>'Gemensamma Tjänster'!AX2</f>
        <v>0</v>
      </c>
      <c r="D53" s="114">
        <f>'Gemensamma Tjänster'!AX20</f>
        <v>0</v>
      </c>
      <c r="E53" s="115"/>
      <c r="F53" s="94">
        <f>'Gemensamma Tjänster'!AX31</f>
        <v>0</v>
      </c>
      <c r="G53" s="115"/>
      <c r="H53" s="94">
        <f>'Gemensamma Tjänster'!AX32</f>
        <v>0</v>
      </c>
      <c r="I53" s="115"/>
      <c r="J53" s="116">
        <f>'Gemensamma Tjänster'!AX33</f>
        <v>0</v>
      </c>
    </row>
    <row r="54" spans="3:10" ht="15" hidden="1" customHeight="1" outlineLevel="1" x14ac:dyDescent="0.25">
      <c r="C54" s="107">
        <f>'Gemensamma Tjänster'!AY2</f>
        <v>0</v>
      </c>
      <c r="D54" s="114">
        <f>'Gemensamma Tjänster'!AY20</f>
        <v>0</v>
      </c>
      <c r="E54" s="115"/>
      <c r="F54" s="94">
        <f>'Gemensamma Tjänster'!AY31</f>
        <v>0</v>
      </c>
      <c r="G54" s="115"/>
      <c r="H54" s="94">
        <f>'Gemensamma Tjänster'!AY32</f>
        <v>0</v>
      </c>
      <c r="I54" s="115"/>
      <c r="J54" s="116">
        <f>'Gemensamma Tjänster'!AY33</f>
        <v>0</v>
      </c>
    </row>
    <row r="55" spans="3:10" ht="15" hidden="1" customHeight="1" outlineLevel="1" thickBot="1" x14ac:dyDescent="0.3">
      <c r="C55" s="117">
        <f>'Gemensamma Tjänster'!AZ2</f>
        <v>0</v>
      </c>
      <c r="D55" s="118">
        <f>'Gemensamma Tjänster'!AZ20</f>
        <v>0</v>
      </c>
      <c r="E55" s="119"/>
      <c r="F55" s="95">
        <f>'Gemensamma Tjänster'!AZ31</f>
        <v>0</v>
      </c>
      <c r="G55" s="119"/>
      <c r="H55" s="95">
        <f>'Gemensamma Tjänster'!AZ32</f>
        <v>0</v>
      </c>
      <c r="I55" s="119"/>
      <c r="J55" s="120">
        <f>'Gemensamma Tjänster'!AZ33</f>
        <v>0</v>
      </c>
    </row>
    <row r="56" spans="3:10" hidden="1" outlineLevel="1" x14ac:dyDescent="0.25">
      <c r="C56" s="115"/>
      <c r="D56" s="114"/>
      <c r="E56" s="115"/>
      <c r="F56" s="115"/>
      <c r="G56" s="115"/>
      <c r="H56" s="115"/>
      <c r="I56" s="115"/>
      <c r="J56" s="115"/>
    </row>
    <row r="57" spans="3:10" ht="15.75" collapsed="1" thickBot="1" x14ac:dyDescent="0.3">
      <c r="C57" s="115"/>
      <c r="D57" s="121"/>
      <c r="E57" s="115"/>
      <c r="F57" s="115"/>
      <c r="G57" s="115"/>
      <c r="H57" s="115"/>
      <c r="I57" s="115"/>
      <c r="J57" s="115"/>
    </row>
    <row r="58" spans="3:10" ht="21" x14ac:dyDescent="0.25">
      <c r="C58" s="108" t="s">
        <v>31</v>
      </c>
      <c r="D58" s="109">
        <f>SUM(D59:D107)</f>
        <v>32769720.029550679</v>
      </c>
      <c r="E58" s="110"/>
      <c r="F58" s="110" t="s">
        <v>39</v>
      </c>
      <c r="G58" s="110"/>
      <c r="H58" s="110"/>
      <c r="I58" s="110"/>
      <c r="J58" s="122"/>
    </row>
    <row r="59" spans="3:10" hidden="1" outlineLevel="1" x14ac:dyDescent="0.25">
      <c r="C59" s="107" t="str">
        <f>'Valbara Tjänster'!F1</f>
        <v>Händelseanalys (Nitha)</v>
      </c>
      <c r="D59" s="114">
        <f>'Valbara Tjänster'!F16</f>
        <v>965564.28774000006</v>
      </c>
      <c r="E59" s="115"/>
      <c r="F59" s="115" t="str">
        <f>'Valbara Tjänster'!F27</f>
        <v>Kvartal förskott</v>
      </c>
      <c r="G59" s="115"/>
      <c r="H59" s="115" t="str">
        <f>'Valbara Tjänster'!F28</f>
        <v>Dec,Mar,Jun,Sep</v>
      </c>
      <c r="I59" s="115"/>
      <c r="J59" s="116" t="str">
        <f>'Valbara Tjänster'!F29</f>
        <v>N/A</v>
      </c>
    </row>
    <row r="60" spans="3:10" ht="30" hidden="1" outlineLevel="1" x14ac:dyDescent="0.25">
      <c r="C60" s="107" t="str">
        <f>'Valbara Tjänster'!J1</f>
        <v>IAM IdP
(egna anslutningar)</v>
      </c>
      <c r="D60" s="114">
        <f>'Valbara Tjänster'!J16</f>
        <v>273763.62</v>
      </c>
      <c r="E60" s="115"/>
      <c r="F60" s="115" t="str">
        <f>'Valbara Tjänster'!J27</f>
        <v>Kvartal förskott</v>
      </c>
      <c r="G60" s="115"/>
      <c r="H60" s="115" t="str">
        <f>'Valbara Tjänster'!J28</f>
        <v>Dec,Mar,Jun,Sep</v>
      </c>
      <c r="I60" s="115"/>
      <c r="J60" s="116" t="str">
        <f>'Valbara Tjänster'!J29</f>
        <v>N/A</v>
      </c>
    </row>
    <row r="61" spans="3:10" hidden="1" outlineLevel="1" x14ac:dyDescent="0.25">
      <c r="C61" s="107" t="str">
        <f>'Valbara Tjänster'!N1</f>
        <v>Säkerhets-tjänster Logg, spärr &amp; samtycke</v>
      </c>
      <c r="D61" s="114">
        <f>'Valbara Tjänster'!N16</f>
        <v>273763.62</v>
      </c>
      <c r="E61" s="115"/>
      <c r="F61" s="115" t="str">
        <f>'Valbara Tjänster'!N27</f>
        <v>Kvartal förskott</v>
      </c>
      <c r="G61" s="115"/>
      <c r="H61" s="115" t="str">
        <f>'Valbara Tjänster'!N28</f>
        <v>Dec,Mar,Jun,Sep</v>
      </c>
      <c r="I61" s="115"/>
      <c r="J61" s="116" t="str">
        <f>'Valbara Tjänster'!N29</f>
        <v>N/A</v>
      </c>
    </row>
    <row r="62" spans="3:10" hidden="1" outlineLevel="1" x14ac:dyDescent="0.25">
      <c r="C62" s="107" t="str">
        <f>'Valbara Tjänster'!R1</f>
        <v>IAM Autentisering (egna anslutningar)</v>
      </c>
      <c r="D62" s="114">
        <f>'Valbara Tjänster'!R16</f>
        <v>273763.62</v>
      </c>
      <c r="E62" s="115"/>
      <c r="F62" s="115" t="str">
        <f>'Valbara Tjänster'!R27</f>
        <v>Kvartal förskott</v>
      </c>
      <c r="G62" s="115"/>
      <c r="H62" s="115" t="str">
        <f>'Valbara Tjänster'!R28</f>
        <v>Dec,Mar,Jun,Sep</v>
      </c>
      <c r="I62" s="115"/>
      <c r="J62" s="116" t="str">
        <f>'Valbara Tjänster'!R29</f>
        <v>N/A</v>
      </c>
    </row>
    <row r="63" spans="3:10" hidden="1" outlineLevel="1" x14ac:dyDescent="0.25">
      <c r="C63" s="107" t="str">
        <f>'Valbara Tjänster'!V1</f>
        <v>Personuppgifts- tjänst</v>
      </c>
      <c r="D63" s="114">
        <f>'Valbara Tjänster'!V16</f>
        <v>273763.62</v>
      </c>
      <c r="E63" s="115"/>
      <c r="F63" s="115" t="str">
        <f>'Valbara Tjänster'!V27</f>
        <v>Kvartal förskott</v>
      </c>
      <c r="G63" s="115"/>
      <c r="H63" s="115" t="str">
        <f>'Valbara Tjänster'!V28</f>
        <v>Dec,Mar,Jun,Sep</v>
      </c>
      <c r="I63" s="115"/>
      <c r="J63" s="116" t="str">
        <f>'Valbara Tjänster'!V29</f>
        <v>N/A</v>
      </c>
    </row>
    <row r="64" spans="3:10" ht="45" hidden="1" outlineLevel="1" x14ac:dyDescent="0.25">
      <c r="C64" s="107" t="str">
        <f>'Valbara Tjänster'!Z1</f>
        <v xml:space="preserve">1177 formulär- hantering </v>
      </c>
      <c r="D64" s="114">
        <f>'Valbara Tjänster'!Z16</f>
        <v>2059605.8423460003</v>
      </c>
      <c r="E64" s="115"/>
      <c r="F64" s="115" t="str">
        <f>'Valbara Tjänster'!Z27</f>
        <v>Kvartal förskott</v>
      </c>
      <c r="G64" s="115"/>
      <c r="H64" s="115" t="str">
        <f>'Valbara Tjänster'!Z28</f>
        <v>Dec,Mar,Jun,Sep</v>
      </c>
      <c r="I64" s="115"/>
      <c r="J64" s="116" t="str">
        <f>'Valbara Tjänster'!Z29</f>
        <v>N/A</v>
      </c>
    </row>
    <row r="65" spans="3:10" hidden="1" outlineLevel="1" x14ac:dyDescent="0.25">
      <c r="C65" s="107" t="str">
        <f>'Valbara Tjänster'!AD1</f>
        <v xml:space="preserve">Ombudstjänsten </v>
      </c>
      <c r="D65" s="114">
        <f>'Valbara Tjänster'!AD16</f>
        <v>0</v>
      </c>
      <c r="E65" s="115"/>
      <c r="F65" s="115" t="str">
        <f>'Valbara Tjänster'!AD27</f>
        <v>Kvartal förskott</v>
      </c>
      <c r="G65" s="115"/>
      <c r="H65" s="115" t="str">
        <f>'Valbara Tjänster'!AD28</f>
        <v>Dec,Mar,Jun,Sep</v>
      </c>
      <c r="I65" s="115"/>
      <c r="J65" s="116" t="str">
        <f>'Valbara Tjänster'!AD29</f>
        <v>N/A</v>
      </c>
    </row>
    <row r="66" spans="3:10" ht="120" hidden="1" outlineLevel="1" x14ac:dyDescent="0.25">
      <c r="C66" s="107" t="str">
        <f>'Valbara Tjänster'!AH1</f>
        <v>Hjälpmedels-tjänsten abonnemang</v>
      </c>
      <c r="D66" s="114">
        <f>'Valbara Tjänster'!AH16</f>
        <v>312000</v>
      </c>
      <c r="E66" s="115"/>
      <c r="F66" s="11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115"/>
      <c r="H66" s="115" t="str">
        <f>'Valbara Tjänster'!AH28</f>
        <v>Dec, Mar, Jun, Sep</v>
      </c>
      <c r="I66" s="115"/>
      <c r="J66" s="116" t="str">
        <f>'Valbara Tjänster'!AH29</f>
        <v>Prognos</v>
      </c>
    </row>
    <row r="67" spans="3:10" ht="45" hidden="1" outlineLevel="1" x14ac:dyDescent="0.25">
      <c r="C67" s="107" t="str">
        <f>'Valbara Tjänster'!AL1</f>
        <v>E-klient</v>
      </c>
      <c r="D67" s="114">
        <f>'Valbara Tjänster'!AL16</f>
        <v>6046310.4000000004</v>
      </c>
      <c r="E67" s="115"/>
      <c r="F67" s="115" t="str">
        <f>'Valbara Tjänster'!AL27</f>
        <v>Halvårsvis i efterskott av förvaltning. Volymbaserade priser</v>
      </c>
      <c r="G67" s="115"/>
      <c r="H67" s="115" t="str">
        <f>'Valbara Tjänster'!AL28</f>
        <v>Jun, Dec</v>
      </c>
      <c r="I67" s="115"/>
      <c r="J67" s="116" t="str">
        <f>'Valbara Tjänster'!AL29</f>
        <v>Prognos 2023! Faktureras av förvaltningen</v>
      </c>
    </row>
    <row r="68" spans="3:10" ht="60" hidden="1" outlineLevel="1" x14ac:dyDescent="0.25">
      <c r="C68" s="107" t="str">
        <f>'Valbara Tjänster'!AP1</f>
        <v>Eira Licenser (innehåll)</v>
      </c>
      <c r="D68" s="114">
        <f>'Valbara Tjänster'!AP16</f>
        <v>9035998.4520015605</v>
      </c>
      <c r="E68" s="115"/>
      <c r="F68" s="115" t="str">
        <f>'Valbara Tjänster'!AP27</f>
        <v>Licenskostnaden fördelas solidariskt mellan landsting och regioner baserat på antal invånare.</v>
      </c>
      <c r="G68" s="115"/>
      <c r="H68" s="115" t="str">
        <f>'Valbara Tjänster'!AP28</f>
        <v>Årsvis engång i Dec</v>
      </c>
      <c r="I68" s="115"/>
      <c r="J68" s="116" t="str">
        <f>'Valbara Tjänster'!AP29</f>
        <v>Prognos</v>
      </c>
    </row>
    <row r="69" spans="3:10" ht="30" hidden="1" outlineLevel="1" x14ac:dyDescent="0.25">
      <c r="C69" s="107" t="str">
        <f>'Valbara Tjänster'!AT1</f>
        <v>Informations- utlämning till kvalitetsregister</v>
      </c>
      <c r="D69" s="114">
        <f>'Valbara Tjänster'!AT16</f>
        <v>0</v>
      </c>
      <c r="E69" s="115"/>
      <c r="F69" s="115" t="str">
        <f>'Valbara Tjänster'!AT27</f>
        <v>Faktureras separat av tjänstens förvaltning</v>
      </c>
      <c r="G69" s="115"/>
      <c r="H69" s="115" t="str">
        <f>'Valbara Tjänster'!AT28</f>
        <v xml:space="preserve"> </v>
      </c>
      <c r="I69" s="115"/>
      <c r="J69" s="123" t="str">
        <f>'Valbara Tjänster'!AT29</f>
        <v>Ingen ab.fakturering</v>
      </c>
    </row>
    <row r="70" spans="3:10" hidden="1" outlineLevel="1" x14ac:dyDescent="0.25">
      <c r="C70" s="107" t="str">
        <f>'Valbara Tjänster'!AX1</f>
        <v>Säker Digital Kommunikation SDK Utgår 2024!</v>
      </c>
      <c r="D70" s="114">
        <f>'Valbara Tjänster'!AX16</f>
        <v>0</v>
      </c>
      <c r="E70" s="115"/>
      <c r="F70" s="115" t="str">
        <f>'Valbara Tjänster'!AX27</f>
        <v>Ingen abonnemangsfakt 2023</v>
      </c>
      <c r="G70" s="115"/>
      <c r="H70" s="115">
        <f>'Valbara Tjänster'!AX28</f>
        <v>0</v>
      </c>
      <c r="I70" s="115"/>
      <c r="J70" s="116" t="str">
        <f>'Valbara Tjänster'!AX29</f>
        <v>Ingen fakturering 2024</v>
      </c>
    </row>
    <row r="71" spans="3:10" hidden="1" outlineLevel="1" x14ac:dyDescent="0.25">
      <c r="C71" s="107" t="str">
        <f>'Valbara Tjänster'!BB1</f>
        <v>Bild (i 1177 på telefon)</v>
      </c>
      <c r="D71" s="114">
        <f>'Valbara Tjänster'!BB16</f>
        <v>1360119.7172472</v>
      </c>
      <c r="E71" s="115"/>
      <c r="F71" s="115" t="str">
        <f>'Valbara Tjänster'!BB27</f>
        <v>Kvartal förskott</v>
      </c>
      <c r="G71" s="115"/>
      <c r="H71" s="115" t="str">
        <f>'Valbara Tjänster'!BB28</f>
        <v>Dec,Mar,Jun,Sep</v>
      </c>
      <c r="I71" s="115"/>
      <c r="J71" s="116">
        <f>'Valbara Tjänster'!BB29</f>
        <v>0</v>
      </c>
    </row>
    <row r="72" spans="3:10" hidden="1" outlineLevel="1" x14ac:dyDescent="0.25">
      <c r="C72" s="107" t="str">
        <f>'Valbara Tjänster'!BF1</f>
        <v>Video (i 1177 på telefon)</v>
      </c>
      <c r="D72" s="114">
        <f>'Valbara Tjänster'!BF16</f>
        <v>2147112.01086096</v>
      </c>
      <c r="E72" s="115"/>
      <c r="F72" s="115" t="str">
        <f>'Valbara Tjänster'!BF27</f>
        <v>Kvartal förskott</v>
      </c>
      <c r="G72" s="115"/>
      <c r="H72" s="115" t="str">
        <f>'Valbara Tjänster'!BF28</f>
        <v>Dec,Mar,Jun,Sep</v>
      </c>
      <c r="I72" s="115"/>
      <c r="J72" s="116">
        <f>'Valbara Tjänster'!BF29</f>
        <v>0</v>
      </c>
    </row>
    <row r="73" spans="3:10" hidden="1" outlineLevel="1" x14ac:dyDescent="0.25">
      <c r="C73" s="107" t="str">
        <f>'Valbara Tjänster'!BJ1</f>
        <v>Utbudstjänsten</v>
      </c>
      <c r="D73" s="114">
        <f>'Valbara Tjänster'!BJ16</f>
        <v>0</v>
      </c>
      <c r="E73" s="115"/>
      <c r="F73" s="115" t="str">
        <f>'Valbara Tjänster'!BJ27</f>
        <v>Kvartal förskott</v>
      </c>
      <c r="G73" s="115"/>
      <c r="H73" s="115" t="str">
        <f>'Valbara Tjänster'!BJ28</f>
        <v>Dec,Mar,Jun,Sep</v>
      </c>
      <c r="I73" s="115"/>
      <c r="J73" s="116" t="str">
        <f>'Valbara Tjänster'!BJ29</f>
        <v>Pausad</v>
      </c>
    </row>
    <row r="74" spans="3:10" hidden="1" outlineLevel="1" x14ac:dyDescent="0.25">
      <c r="C74" s="107" t="str">
        <f>'Valbara Tjänster'!BN1</f>
        <v>Statistiktjänst Organisations-statistik</v>
      </c>
      <c r="D74" s="114">
        <f>'Valbara Tjänster'!BN16</f>
        <v>238667.12391600001</v>
      </c>
      <c r="E74" s="115"/>
      <c r="F74" s="115" t="str">
        <f>'Valbara Tjänster'!BN27</f>
        <v>Kvartal förskott</v>
      </c>
      <c r="G74" s="115"/>
      <c r="H74" s="115" t="str">
        <f>'Valbara Tjänster'!BN28</f>
        <v>Dec,Mar,Jun,Sep</v>
      </c>
      <c r="I74" s="115"/>
      <c r="J74" s="116">
        <f>'Valbara Tjänster'!BN29</f>
        <v>0</v>
      </c>
    </row>
    <row r="75" spans="3:10" s="90" customFormat="1" ht="45" hidden="1" outlineLevel="1" x14ac:dyDescent="0.25">
      <c r="C75" s="107" t="str">
        <f>'Valbara Tjänster'!BR1</f>
        <v xml:space="preserve">1177 inkorg </v>
      </c>
      <c r="D75" s="114">
        <f>'Valbara Tjänster'!BR16</f>
        <v>2858402.56</v>
      </c>
      <c r="E75" s="115"/>
      <c r="F75" s="94" t="str">
        <f>'Valbara Tjänster'!BR27</f>
        <v xml:space="preserve">Volymsbaserad. Faktureras av förvaltning kvartalsvis efterskott </v>
      </c>
      <c r="G75" s="115"/>
      <c r="H75" s="94">
        <f>'Valbara Tjänster'!BR28</f>
        <v>0</v>
      </c>
      <c r="I75" s="115"/>
      <c r="J75" s="220">
        <f>'Valbara Tjänster'!BR29</f>
        <v>0</v>
      </c>
    </row>
    <row r="76" spans="3:10" s="90" customFormat="1" hidden="1" outlineLevel="1" x14ac:dyDescent="0.25">
      <c r="C76" s="107" t="str">
        <f>'Valbara Tjänster'!BV1</f>
        <v>Svevac 
Utgår 2024</v>
      </c>
      <c r="D76" s="114">
        <f>'Valbara Tjänster'!BV16</f>
        <v>0</v>
      </c>
      <c r="E76" s="115"/>
      <c r="F76" s="94" t="str">
        <f>'Valbara Tjänster'!BV27</f>
        <v>Prel. Engång förskott 2023</v>
      </c>
      <c r="G76" s="115"/>
      <c r="H76" s="94" t="str">
        <f>'Valbara Tjänster'!BV28</f>
        <v>Dec,Mars</v>
      </c>
      <c r="I76" s="115"/>
      <c r="J76" s="220" t="str">
        <f>'Valbara Tjänster'!BV29</f>
        <v>Avslutas halvår 2023</v>
      </c>
    </row>
    <row r="77" spans="3:10" s="90" customFormat="1" ht="30" hidden="1" outlineLevel="1" x14ac:dyDescent="0.25">
      <c r="C77" s="107" t="str">
        <f>'Valbara Tjänster'!BZ1</f>
        <v>Digitalt möte</v>
      </c>
      <c r="D77" s="114">
        <f>'Valbara Tjänster'!BZ16</f>
        <v>0</v>
      </c>
      <c r="E77" s="115"/>
      <c r="F77" s="94" t="str">
        <f>'Valbara Tjänster'!BZ27</f>
        <v>Volymbaserad. Faktureras av förvaltning</v>
      </c>
      <c r="G77" s="115"/>
      <c r="H77" s="94">
        <f>'Valbara Tjänster'!BZ28</f>
        <v>0</v>
      </c>
      <c r="I77" s="115"/>
      <c r="J77" s="220" t="str">
        <f>'Valbara Tjänster'!BZ29</f>
        <v>Prognos</v>
      </c>
    </row>
    <row r="78" spans="3:10" s="90" customFormat="1" hidden="1" outlineLevel="1" x14ac:dyDescent="0.25">
      <c r="C78" s="107" t="str">
        <f>'Valbara Tjänster'!CD1</f>
        <v>Video och distans Infrastruktur</v>
      </c>
      <c r="D78" s="114">
        <f>'Valbara Tjänster'!CD16</f>
        <v>624254.44050106802</v>
      </c>
      <c r="E78" s="115"/>
      <c r="F78" s="94" t="str">
        <f>'Valbara Tjänster'!CD27</f>
        <v>Kvartal förskott</v>
      </c>
      <c r="G78" s="115"/>
      <c r="H78" s="94" t="str">
        <f>'Valbara Tjänster'!CD28</f>
        <v>Dec,Mar,Jun,Sep</v>
      </c>
      <c r="I78" s="115"/>
      <c r="J78" s="220">
        <f>'Valbara Tjänster'!CD29</f>
        <v>0</v>
      </c>
    </row>
    <row r="79" spans="3:10" s="90" customFormat="1" hidden="1" outlineLevel="1" x14ac:dyDescent="0.25">
      <c r="C79" s="107" t="str">
        <f>'Valbara Tjänster'!CH1</f>
        <v>Video &amp; distans Flerpartsmöte</v>
      </c>
      <c r="D79" s="114">
        <f>'Valbara Tjänster'!CH16</f>
        <v>0</v>
      </c>
      <c r="E79" s="115"/>
      <c r="F79" s="94" t="str">
        <f>'Valbara Tjänster'!CH27</f>
        <v>Kvartal förskott</v>
      </c>
      <c r="G79" s="115"/>
      <c r="H79" s="94" t="str">
        <f>'Valbara Tjänster'!CH28</f>
        <v>Dec,Mar,Jun,Sep</v>
      </c>
      <c r="I79" s="115"/>
      <c r="J79" s="220">
        <f>'Valbara Tjänster'!CH29</f>
        <v>0</v>
      </c>
    </row>
    <row r="80" spans="3:10" s="90" customFormat="1" hidden="1" outlineLevel="1" x14ac:dyDescent="0.25">
      <c r="C80" s="107" t="str">
        <f>'Valbara Tjänster'!CL1</f>
        <v xml:space="preserve">1177 Egen provhantering </v>
      </c>
      <c r="D80" s="114">
        <f>'Valbara Tjänster'!CL16</f>
        <v>2372618.04</v>
      </c>
      <c r="E80" s="115"/>
      <c r="F80" s="94" t="str">
        <f>'Valbara Tjänster'!CL27</f>
        <v>Kvartal förskott</v>
      </c>
      <c r="G80" s="115"/>
      <c r="H80" s="94" t="str">
        <f>'Valbara Tjänster'!CL28</f>
        <v>Dec,Mar,Jun,Sep</v>
      </c>
      <c r="I80" s="115"/>
      <c r="J80" s="220">
        <f>'Valbara Tjänster'!CL29</f>
        <v>0</v>
      </c>
    </row>
    <row r="81" spans="3:10" s="90" customFormat="1" ht="30" hidden="1" outlineLevel="1" x14ac:dyDescent="0.25">
      <c r="C81" s="107" t="str">
        <f>'Valbara Tjänster'!CP1</f>
        <v>1177 Symtom- bedömning och hänvisning</v>
      </c>
      <c r="D81" s="114">
        <f>'Valbara Tjänster'!CP16</f>
        <v>0</v>
      </c>
      <c r="E81" s="115"/>
      <c r="F81" s="94" t="str">
        <f>'Valbara Tjänster'!CP27</f>
        <v>Kvartal förskott</v>
      </c>
      <c r="G81" s="115"/>
      <c r="H81" s="94" t="str">
        <f>'Valbara Tjänster'!CP28</f>
        <v>Dec,Mar,Jun,Sep</v>
      </c>
      <c r="I81" s="115"/>
      <c r="J81" s="220" t="str">
        <f>'Valbara Tjänster'!CP29</f>
        <v>Mars 2023 separat sedan kvartalsvis förskott</v>
      </c>
    </row>
    <row r="82" spans="3:10" s="90" customFormat="1" hidden="1" outlineLevel="1" x14ac:dyDescent="0.25">
      <c r="C82" s="107" t="str">
        <f>'Valbara Tjänster'!CT1</f>
        <v>Underskrifts-tjänst (NY 2023)</v>
      </c>
      <c r="D82" s="114">
        <f>'Valbara Tjänster'!CT16</f>
        <v>1320553.02626676</v>
      </c>
      <c r="E82" s="115"/>
      <c r="F82" s="94" t="str">
        <f>'Valbara Tjänster'!CT27</f>
        <v>Kvartal förskott</v>
      </c>
      <c r="G82" s="115"/>
      <c r="H82" s="94" t="str">
        <f>'Valbara Tjänster'!CT28</f>
        <v>Dec,Mar,Jun,Sep</v>
      </c>
      <c r="I82" s="115"/>
      <c r="J82" s="220">
        <f>'Valbara Tjänster'!CT29</f>
        <v>0</v>
      </c>
    </row>
    <row r="83" spans="3:10" s="90" customFormat="1" ht="30" hidden="1" outlineLevel="1" x14ac:dyDescent="0.25">
      <c r="C83" s="107" t="str">
        <f>'Valbara Tjänster'!CX1</f>
        <v>Terminologi-tjänst (ny i förvaltning 2024)</v>
      </c>
      <c r="D83" s="114">
        <f>'Valbara Tjänster'!CX16</f>
        <v>1476969.9049932503</v>
      </c>
      <c r="E83" s="115"/>
      <c r="F83" s="94" t="str">
        <f>'Valbara Tjänster'!CX27</f>
        <v>Övergår från utveckling 2024</v>
      </c>
      <c r="G83" s="115"/>
      <c r="H83" s="94" t="str">
        <f>'Valbara Tjänster'!CX28</f>
        <v>Dec,Mar,Jun,Sep</v>
      </c>
      <c r="I83" s="115"/>
      <c r="J83" s="220" t="str">
        <f>'Valbara Tjänster'!CX29</f>
        <v>Faktureras 2023 mot utveckling</v>
      </c>
    </row>
    <row r="84" spans="3:10" s="90" customFormat="1" hidden="1" outlineLevel="1" x14ac:dyDescent="0.25">
      <c r="C84" s="107" t="str">
        <f>'Valbara Tjänster'!DB1</f>
        <v>Statistiktjänst export</v>
      </c>
      <c r="D84" s="114">
        <f>'Valbara Tjänster'!DB16</f>
        <v>856489.74367788003</v>
      </c>
      <c r="E84" s="115"/>
      <c r="F84" s="94" t="str">
        <f>'Valbara Tjänster'!DB27</f>
        <v>Kvartal förskott</v>
      </c>
      <c r="G84" s="115"/>
      <c r="H84" s="94" t="str">
        <f>'Valbara Tjänster'!DB28</f>
        <v>Dec,Mar,Jun,Sep</v>
      </c>
      <c r="I84" s="115"/>
      <c r="J84" s="220">
        <f>'Valbara Tjänster'!DB29</f>
        <v>0</v>
      </c>
    </row>
    <row r="85" spans="3:10" s="90" customFormat="1" hidden="1" outlineLevel="1" x14ac:dyDescent="0.25">
      <c r="C85" s="107" t="str">
        <f>'Valbara Tjänster'!DF1</f>
        <v>Beställning läkemedelsnära produkter</v>
      </c>
      <c r="D85" s="114">
        <f>'Valbara Tjänster'!DF16</f>
        <v>0</v>
      </c>
      <c r="E85" s="115"/>
      <c r="F85" s="94" t="str">
        <f>'Valbara Tjänster'!DF27</f>
        <v>Pris ej fastställt</v>
      </c>
      <c r="G85" s="115"/>
      <c r="H85" s="94">
        <f>'Valbara Tjänster'!DF28</f>
        <v>0</v>
      </c>
      <c r="I85" s="115"/>
      <c r="J85" s="220">
        <f>'Valbara Tjänster'!DF29</f>
        <v>0</v>
      </c>
    </row>
    <row r="86" spans="3:10" s="90" customFormat="1" ht="30" hidden="1" outlineLevel="1" x14ac:dyDescent="0.25">
      <c r="C86" s="107" t="str">
        <f>'Valbara Tjänster'!DJ1</f>
        <v>Net-Id</v>
      </c>
      <c r="D86" s="114">
        <f>'Valbara Tjänster'!DJ16</f>
        <v>0</v>
      </c>
      <c r="E86" s="115"/>
      <c r="F86" s="94" t="str">
        <f>'Valbara Tjänster'!DJ27</f>
        <v>Väntar på avsiktsförklaring</v>
      </c>
      <c r="G86" s="115"/>
      <c r="H86" s="94">
        <f>'Valbara Tjänster'!DJ28</f>
        <v>0</v>
      </c>
      <c r="I86" s="115"/>
      <c r="J86" s="220">
        <f>'Valbara Tjänster'!DJ29</f>
        <v>0</v>
      </c>
    </row>
    <row r="87" spans="3:10" s="90" customFormat="1" hidden="1" outlineLevel="1" x14ac:dyDescent="0.25">
      <c r="C87" s="107">
        <f>'Valbara Tjänster'!DN1</f>
        <v>0</v>
      </c>
      <c r="D87" s="114">
        <f>'Valbara Tjänster'!DN16</f>
        <v>0</v>
      </c>
      <c r="E87" s="115"/>
      <c r="F87" s="94">
        <f>'Valbara Tjänster'!DN27</f>
        <v>0</v>
      </c>
      <c r="G87" s="115"/>
      <c r="H87" s="94">
        <f>'Valbara Tjänster'!DN28</f>
        <v>0</v>
      </c>
      <c r="I87" s="115"/>
      <c r="J87" s="220">
        <f>'Valbara Tjänster'!DN29</f>
        <v>0</v>
      </c>
    </row>
    <row r="88" spans="3:10" s="90" customFormat="1" hidden="1" outlineLevel="1" x14ac:dyDescent="0.25">
      <c r="C88" s="107">
        <f>'Valbara Tjänster'!DR1</f>
        <v>0</v>
      </c>
      <c r="D88" s="114">
        <f>'Valbara Tjänster'!DR16</f>
        <v>0</v>
      </c>
      <c r="E88" s="115"/>
      <c r="F88" s="94">
        <f>'Valbara Tjänster'!DR27</f>
        <v>0</v>
      </c>
      <c r="G88" s="115"/>
      <c r="H88" s="94">
        <f>'Valbara Tjänster'!DR28</f>
        <v>0</v>
      </c>
      <c r="I88" s="115"/>
      <c r="J88" s="220">
        <f>'Valbara Tjänster'!DR29</f>
        <v>0</v>
      </c>
    </row>
    <row r="89" spans="3:10" s="90" customFormat="1" hidden="1" outlineLevel="1" x14ac:dyDescent="0.25">
      <c r="C89" s="107">
        <f>'Valbara Tjänster'!DV1</f>
        <v>0</v>
      </c>
      <c r="D89" s="114">
        <f>'Valbara Tjänster'!DV16</f>
        <v>0</v>
      </c>
      <c r="E89" s="115"/>
      <c r="F89" s="94">
        <f>'Valbara Tjänster'!DV27</f>
        <v>0</v>
      </c>
      <c r="G89" s="115"/>
      <c r="H89" s="94">
        <f>'Valbara Tjänster'!DV28</f>
        <v>0</v>
      </c>
      <c r="I89" s="115"/>
      <c r="J89" s="220">
        <f>'Valbara Tjänster'!DV29</f>
        <v>0</v>
      </c>
    </row>
    <row r="90" spans="3:10" s="90" customFormat="1" ht="17.25" hidden="1" customHeight="1" outlineLevel="1" x14ac:dyDescent="0.25">
      <c r="C90" s="107">
        <f>'Valbara Tjänster'!DZ1</f>
        <v>0</v>
      </c>
      <c r="D90" s="114">
        <f>'Valbara Tjänster'!DZ16</f>
        <v>0</v>
      </c>
      <c r="E90" s="115"/>
      <c r="F90" s="94">
        <f>'Valbara Tjänster'!DZ27</f>
        <v>0</v>
      </c>
      <c r="G90" s="115"/>
      <c r="H90" s="94">
        <f>'Valbara Tjänster'!DZ28</f>
        <v>0</v>
      </c>
      <c r="I90" s="115"/>
      <c r="J90" s="220">
        <f>'Valbara Tjänster'!DZ29</f>
        <v>0</v>
      </c>
    </row>
    <row r="91" spans="3:10" s="90" customFormat="1" ht="17.25" hidden="1" customHeight="1" outlineLevel="1" x14ac:dyDescent="0.25">
      <c r="C91" s="107">
        <f>'Valbara Tjänster'!ED1</f>
        <v>0</v>
      </c>
      <c r="D91" s="114">
        <f>'Valbara Tjänster'!ED16</f>
        <v>0</v>
      </c>
      <c r="E91" s="115"/>
      <c r="F91" s="94">
        <f>'Valbara Tjänster'!ED27</f>
        <v>0</v>
      </c>
      <c r="G91" s="115"/>
      <c r="H91" s="94">
        <f>'Valbara Tjänster'!ED28</f>
        <v>0</v>
      </c>
      <c r="I91" s="115"/>
      <c r="J91" s="220">
        <f>'Valbara Tjänster'!ED29</f>
        <v>0</v>
      </c>
    </row>
    <row r="92" spans="3:10" s="90" customFormat="1" ht="17.25" hidden="1" customHeight="1" outlineLevel="1" x14ac:dyDescent="0.25">
      <c r="C92" s="107">
        <f>'Valbara Tjänster'!EH1</f>
        <v>0</v>
      </c>
      <c r="D92" s="114">
        <f>'Valbara Tjänster'!EH16</f>
        <v>0</v>
      </c>
      <c r="E92" s="115"/>
      <c r="F92" s="94">
        <f>'Valbara Tjänster'!EH27</f>
        <v>0</v>
      </c>
      <c r="G92" s="115"/>
      <c r="H92" s="94">
        <f>'Valbara Tjänster'!EH28</f>
        <v>0</v>
      </c>
      <c r="I92" s="115"/>
      <c r="J92" s="220">
        <f>'Valbara Tjänster'!EH29</f>
        <v>0</v>
      </c>
    </row>
    <row r="93" spans="3:10" s="90" customFormat="1" ht="17.25" hidden="1" customHeight="1" outlineLevel="1" x14ac:dyDescent="0.25">
      <c r="C93" s="107">
        <f>'Valbara Tjänster'!EL1</f>
        <v>0</v>
      </c>
      <c r="D93" s="114">
        <f>'Valbara Tjänster'!EL16</f>
        <v>0</v>
      </c>
      <c r="E93" s="115"/>
      <c r="F93" s="94">
        <f>'Valbara Tjänster'!EL27</f>
        <v>0</v>
      </c>
      <c r="G93" s="115"/>
      <c r="H93" s="94">
        <f>'Valbara Tjänster'!EL28</f>
        <v>0</v>
      </c>
      <c r="I93" s="115"/>
      <c r="J93" s="220">
        <f>'Valbara Tjänster'!EL29</f>
        <v>0</v>
      </c>
    </row>
    <row r="94" spans="3:10" s="90" customFormat="1" ht="17.25" hidden="1" customHeight="1" outlineLevel="1" x14ac:dyDescent="0.25">
      <c r="C94" s="107">
        <f>'Valbara Tjänster'!EP1</f>
        <v>0</v>
      </c>
      <c r="D94" s="114">
        <f>'Valbara Tjänster'!EP16</f>
        <v>0</v>
      </c>
      <c r="E94" s="115"/>
      <c r="F94" s="94">
        <f>'Valbara Tjänster'!EP27</f>
        <v>0</v>
      </c>
      <c r="G94" s="115"/>
      <c r="H94" s="94">
        <f>'Valbara Tjänster'!EP28</f>
        <v>0</v>
      </c>
      <c r="I94" s="115"/>
      <c r="J94" s="220">
        <f>'Valbara Tjänster'!EP29</f>
        <v>0</v>
      </c>
    </row>
    <row r="95" spans="3:10" s="90" customFormat="1" ht="17.25" hidden="1" customHeight="1" outlineLevel="1" x14ac:dyDescent="0.25">
      <c r="C95" s="107">
        <f>'Valbara Tjänster'!ET1</f>
        <v>0</v>
      </c>
      <c r="D95" s="114">
        <f>'Valbara Tjänster'!ET16</f>
        <v>0</v>
      </c>
      <c r="E95" s="115"/>
      <c r="F95" s="94">
        <f>'Valbara Tjänster'!ET27</f>
        <v>0</v>
      </c>
      <c r="G95" s="115"/>
      <c r="H95" s="94">
        <f>'Valbara Tjänster'!ET28</f>
        <v>0</v>
      </c>
      <c r="I95" s="115"/>
      <c r="J95" s="220">
        <f>'Valbara Tjänster'!ET29</f>
        <v>0</v>
      </c>
    </row>
    <row r="96" spans="3:10" s="90" customFormat="1" ht="17.25" hidden="1" customHeight="1" outlineLevel="1" x14ac:dyDescent="0.25">
      <c r="C96" s="107">
        <f>'Valbara Tjänster'!EX1</f>
        <v>0</v>
      </c>
      <c r="D96" s="114">
        <f>'Valbara Tjänster'!EX16</f>
        <v>0</v>
      </c>
      <c r="E96" s="115"/>
      <c r="F96" s="94">
        <f>'Valbara Tjänster'!EX27</f>
        <v>0</v>
      </c>
      <c r="G96" s="115"/>
      <c r="H96" s="94">
        <f>'Valbara Tjänster'!EX28</f>
        <v>0</v>
      </c>
      <c r="I96" s="115"/>
      <c r="J96" s="220">
        <f>'Valbara Tjänster'!EX29</f>
        <v>0</v>
      </c>
    </row>
    <row r="97" spans="3:10" s="90" customFormat="1" ht="17.25" hidden="1" customHeight="1" outlineLevel="1" x14ac:dyDescent="0.25">
      <c r="C97" s="107">
        <f>'Valbara Tjänster'!FB1</f>
        <v>0</v>
      </c>
      <c r="D97" s="114">
        <f>'Valbara Tjänster'!FB16</f>
        <v>0</v>
      </c>
      <c r="E97" s="115"/>
      <c r="F97" s="94">
        <f>'Valbara Tjänster'!FB27</f>
        <v>0</v>
      </c>
      <c r="G97" s="115"/>
      <c r="H97" s="94">
        <f>'Valbara Tjänster'!FB28</f>
        <v>0</v>
      </c>
      <c r="I97" s="115"/>
      <c r="J97" s="220">
        <f>'Valbara Tjänster'!FB29</f>
        <v>0</v>
      </c>
    </row>
    <row r="98" spans="3:10" s="90" customFormat="1" ht="17.25" hidden="1" customHeight="1" outlineLevel="1" x14ac:dyDescent="0.25">
      <c r="C98" s="107">
        <f>'Valbara Tjänster'!FF1</f>
        <v>0</v>
      </c>
      <c r="D98" s="114">
        <f>'Valbara Tjänster'!FF16</f>
        <v>0</v>
      </c>
      <c r="E98" s="115"/>
      <c r="F98" s="94">
        <f>'Valbara Tjänster'!FF27</f>
        <v>0</v>
      </c>
      <c r="G98" s="115"/>
      <c r="H98" s="94">
        <f>'Valbara Tjänster'!FF28</f>
        <v>0</v>
      </c>
      <c r="I98" s="115"/>
      <c r="J98" s="220">
        <f>'Valbara Tjänster'!FF29</f>
        <v>0</v>
      </c>
    </row>
    <row r="99" spans="3:10" s="90" customFormat="1" ht="17.25" hidden="1" customHeight="1" outlineLevel="1" x14ac:dyDescent="0.25">
      <c r="C99" s="107">
        <f>'Valbara Tjänster'!FJ1</f>
        <v>0</v>
      </c>
      <c r="D99" s="114">
        <f>'Valbara Tjänster'!FJ16</f>
        <v>0</v>
      </c>
      <c r="E99" s="115"/>
      <c r="F99" s="94">
        <f>'Valbara Tjänster'!FJ27</f>
        <v>0</v>
      </c>
      <c r="G99" s="115"/>
      <c r="H99" s="94">
        <f>'Valbara Tjänster'!FJ28</f>
        <v>0</v>
      </c>
      <c r="I99" s="115"/>
      <c r="J99" s="220">
        <f>'Valbara Tjänster'!FJ29</f>
        <v>0</v>
      </c>
    </row>
    <row r="100" spans="3:10" s="90" customFormat="1" ht="17.25" hidden="1" customHeight="1" outlineLevel="1" x14ac:dyDescent="0.25">
      <c r="C100" s="107">
        <f>'Valbara Tjänster'!FN1</f>
        <v>0</v>
      </c>
      <c r="D100" s="114">
        <f>'Valbara Tjänster'!FN16</f>
        <v>0</v>
      </c>
      <c r="E100" s="115"/>
      <c r="F100" s="94">
        <f>'Valbara Tjänster'!FN27</f>
        <v>0</v>
      </c>
      <c r="G100" s="115"/>
      <c r="H100" s="94">
        <f>'Valbara Tjänster'!FN28</f>
        <v>0</v>
      </c>
      <c r="I100" s="115"/>
      <c r="J100" s="220">
        <f>'Valbara Tjänster'!FN29</f>
        <v>0</v>
      </c>
    </row>
    <row r="101" spans="3:10" s="90" customFormat="1" ht="17.25" hidden="1" customHeight="1" outlineLevel="1" x14ac:dyDescent="0.25">
      <c r="C101" s="107">
        <f>'Valbara Tjänster'!FR1</f>
        <v>0</v>
      </c>
      <c r="D101" s="114">
        <f>'Valbara Tjänster'!FR16</f>
        <v>0</v>
      </c>
      <c r="E101" s="115"/>
      <c r="F101" s="94">
        <f>'Valbara Tjänster'!FR27</f>
        <v>0</v>
      </c>
      <c r="G101" s="115"/>
      <c r="H101" s="94">
        <f>'Valbara Tjänster'!FR28</f>
        <v>0</v>
      </c>
      <c r="I101" s="115"/>
      <c r="J101" s="220">
        <f>'Valbara Tjänster'!FR29</f>
        <v>0</v>
      </c>
    </row>
    <row r="102" spans="3:10" s="90" customFormat="1" ht="17.25" hidden="1" customHeight="1" outlineLevel="1" x14ac:dyDescent="0.25">
      <c r="C102" s="107">
        <f>'Valbara Tjänster'!FV1</f>
        <v>0</v>
      </c>
      <c r="D102" s="114">
        <f>'Valbara Tjänster'!FV16</f>
        <v>0</v>
      </c>
      <c r="E102" s="115"/>
      <c r="F102" s="94">
        <f>'Valbara Tjänster'!FV27</f>
        <v>0</v>
      </c>
      <c r="G102" s="115"/>
      <c r="H102" s="94">
        <f>'Valbara Tjänster'!FV28</f>
        <v>0</v>
      </c>
      <c r="I102" s="115"/>
      <c r="J102" s="220">
        <f>'Valbara Tjänster'!FV29</f>
        <v>0</v>
      </c>
    </row>
    <row r="103" spans="3:10" s="90" customFormat="1" ht="17.25" hidden="1" customHeight="1" outlineLevel="1" x14ac:dyDescent="0.25">
      <c r="C103" s="107">
        <f>'Valbara Tjänster'!FZ1</f>
        <v>0</v>
      </c>
      <c r="D103" s="114">
        <f>'Valbara Tjänster'!FZ16</f>
        <v>0</v>
      </c>
      <c r="E103" s="115"/>
      <c r="F103" s="94">
        <f>'Valbara Tjänster'!FZ27</f>
        <v>0</v>
      </c>
      <c r="G103" s="115"/>
      <c r="H103" s="94">
        <f>'Valbara Tjänster'!FZ28</f>
        <v>0</v>
      </c>
      <c r="I103" s="115"/>
      <c r="J103" s="220">
        <f>'Valbara Tjänster'!FZ29</f>
        <v>0</v>
      </c>
    </row>
    <row r="104" spans="3:10" s="90" customFormat="1" ht="17.25" hidden="1" customHeight="1" outlineLevel="1" x14ac:dyDescent="0.25">
      <c r="C104" s="107">
        <f>'Valbara Tjänster'!GD1</f>
        <v>0</v>
      </c>
      <c r="D104" s="114">
        <f>'Valbara Tjänster'!GD16</f>
        <v>0</v>
      </c>
      <c r="E104" s="115"/>
      <c r="F104" s="94">
        <f>'Valbara Tjänster'!GD27</f>
        <v>0</v>
      </c>
      <c r="G104" s="115"/>
      <c r="H104" s="94">
        <f>'Valbara Tjänster'!GD28</f>
        <v>0</v>
      </c>
      <c r="I104" s="115"/>
      <c r="J104" s="220">
        <f>'Valbara Tjänster'!GD29</f>
        <v>0</v>
      </c>
    </row>
    <row r="105" spans="3:10" s="90" customFormat="1" ht="17.25" hidden="1" customHeight="1" outlineLevel="1" x14ac:dyDescent="0.25">
      <c r="C105" s="107">
        <f>'Valbara Tjänster'!GH1</f>
        <v>0</v>
      </c>
      <c r="D105" s="114">
        <f>'Valbara Tjänster'!GH16</f>
        <v>0</v>
      </c>
      <c r="E105" s="115"/>
      <c r="F105" s="94">
        <f>'Valbara Tjänster'!GH27</f>
        <v>0</v>
      </c>
      <c r="G105" s="115"/>
      <c r="H105" s="94">
        <f>'Valbara Tjänster'!GH28</f>
        <v>0</v>
      </c>
      <c r="I105" s="115"/>
      <c r="J105" s="220">
        <f>'Valbara Tjänster'!GH29</f>
        <v>0</v>
      </c>
    </row>
    <row r="106" spans="3:10" s="90" customFormat="1" ht="17.25" hidden="1" customHeight="1" outlineLevel="1" x14ac:dyDescent="0.25">
      <c r="C106" s="107">
        <f>'Valbara Tjänster'!GL1</f>
        <v>0</v>
      </c>
      <c r="D106" s="114">
        <f>'Valbara Tjänster'!GL16</f>
        <v>0</v>
      </c>
      <c r="E106" s="115"/>
      <c r="F106" s="94">
        <f>'Valbara Tjänster'!GL27</f>
        <v>0</v>
      </c>
      <c r="G106" s="115"/>
      <c r="H106" s="94">
        <f>'Valbara Tjänster'!GL28</f>
        <v>0</v>
      </c>
      <c r="I106" s="115"/>
      <c r="J106" s="220">
        <f>'Valbara Tjänster'!GL29</f>
        <v>0</v>
      </c>
    </row>
    <row r="107" spans="3:10" s="90" customFormat="1" ht="17.25" hidden="1" customHeight="1" outlineLevel="1" thickBot="1" x14ac:dyDescent="0.3">
      <c r="C107" s="117">
        <f>'Valbara Tjänster'!GP1</f>
        <v>0</v>
      </c>
      <c r="D107" s="118">
        <f>'Valbara Tjänster'!GP16</f>
        <v>0</v>
      </c>
      <c r="E107" s="119"/>
      <c r="F107" s="95">
        <f>'Valbara Tjänster'!GP27</f>
        <v>0</v>
      </c>
      <c r="G107" s="119"/>
      <c r="H107" s="95">
        <f>'Valbara Tjänster'!GP28</f>
        <v>0</v>
      </c>
      <c r="I107" s="119"/>
      <c r="J107" s="221">
        <f>'Valbara Tjänster'!GP29</f>
        <v>0</v>
      </c>
    </row>
    <row r="108" spans="3:10" hidden="1" outlineLevel="1" x14ac:dyDescent="0.25">
      <c r="C108" s="115"/>
      <c r="D108" s="114"/>
      <c r="E108" s="115"/>
      <c r="F108" s="115"/>
      <c r="G108" s="115"/>
      <c r="H108" s="115"/>
      <c r="I108" s="115"/>
      <c r="J108" s="115"/>
    </row>
    <row r="109" spans="3:10" ht="15.75" collapsed="1" thickBot="1" x14ac:dyDescent="0.3">
      <c r="C109" s="115"/>
      <c r="D109" s="115"/>
      <c r="E109" s="115"/>
      <c r="F109" s="115"/>
      <c r="G109" s="115"/>
      <c r="H109" s="115"/>
      <c r="I109" s="115"/>
      <c r="J109" s="115"/>
    </row>
    <row r="110" spans="3:10" ht="21" x14ac:dyDescent="0.25">
      <c r="C110" s="108" t="s">
        <v>58</v>
      </c>
      <c r="D110" s="109">
        <f>SUM(D111:D131)</f>
        <v>7523217.9867789671</v>
      </c>
      <c r="E110" s="110"/>
      <c r="F110" s="93" t="s">
        <v>39</v>
      </c>
      <c r="G110" s="111"/>
      <c r="H110" s="124"/>
      <c r="I110" s="110"/>
      <c r="J110" s="122"/>
    </row>
    <row r="111" spans="3:10" ht="13.5" hidden="1" customHeight="1" outlineLevel="1" x14ac:dyDescent="0.25">
      <c r="C111" s="107" t="str">
        <f>'Gemensamma i utveckling'!C1</f>
        <v>Utvecklingsram 2023</v>
      </c>
      <c r="D111" s="114">
        <f>'Gemensamma i utveckling'!C19</f>
        <v>7523217.9867789671</v>
      </c>
      <c r="E111" s="115"/>
      <c r="F111" s="94" t="str">
        <f>'Gemensamma i utveckling'!C30</f>
        <v xml:space="preserve">Faktureras i januari för helår 2022 </v>
      </c>
      <c r="G111" s="115"/>
      <c r="H111" s="115" t="str">
        <f>'Gemensamma i utveckling'!C31</f>
        <v>Engång</v>
      </c>
      <c r="I111" s="115"/>
      <c r="J111" s="116" t="str">
        <f>'Gemensamma i utveckling'!C32</f>
        <v>Januari</v>
      </c>
    </row>
    <row r="112" spans="3:10" ht="13.5" hidden="1" customHeight="1" outlineLevel="1" x14ac:dyDescent="0.25">
      <c r="C112" s="107" t="str">
        <f>'Gemensamma i utveckling'!D1</f>
        <v>Utveckling/förvaltning 1177 tidboking</v>
      </c>
      <c r="D112" s="114">
        <f>'Gemensamma i utveckling'!D19</f>
        <v>0</v>
      </c>
      <c r="E112" s="115"/>
      <c r="F112" s="94" t="str">
        <f>'Gemensamma i utveckling'!D30</f>
        <v xml:space="preserve"> -</v>
      </c>
      <c r="G112" s="115"/>
      <c r="H112" s="115" t="str">
        <f>'Gemensamma i utveckling'!D31</f>
        <v xml:space="preserve"> -</v>
      </c>
      <c r="I112" s="115"/>
      <c r="J112" s="116" t="str">
        <f>'Gemensamma i utveckling'!D32</f>
        <v xml:space="preserve"> -</v>
      </c>
    </row>
    <row r="113" spans="3:10" ht="13.5" hidden="1" customHeight="1" outlineLevel="1" x14ac:dyDescent="0.25">
      <c r="C113" s="107" t="str">
        <f>'Gemensamma i utveckling'!E1</f>
        <v>Fortsatt utveckling SITHS</v>
      </c>
      <c r="D113" s="114">
        <f>'Gemensamma i utveckling'!E19</f>
        <v>0</v>
      </c>
      <c r="E113" s="115"/>
      <c r="F113" s="106" t="str">
        <f>'Gemensamma i utveckling'!E30</f>
        <v>Ingen fakt 2023</v>
      </c>
      <c r="G113" s="115"/>
      <c r="H113" s="125" t="str">
        <f>'Gemensamma i utveckling'!E31</f>
        <v xml:space="preserve"> -</v>
      </c>
      <c r="I113" s="115"/>
      <c r="J113" s="123" t="str">
        <f>'Gemensamma i utveckling'!E32</f>
        <v xml:space="preserve"> -</v>
      </c>
    </row>
    <row r="114" spans="3:10" ht="13.5" hidden="1" customHeight="1" outlineLevel="1" x14ac:dyDescent="0.25">
      <c r="C114" s="107" t="str">
        <f>'Gemensamma i utveckling'!F1</f>
        <v>Pascal NLL-anpassning</v>
      </c>
      <c r="D114" s="114">
        <f>'Gemensamma i utveckling'!F19</f>
        <v>0</v>
      </c>
      <c r="E114" s="115"/>
      <c r="F114" s="94" t="str">
        <f>'Gemensamma i utveckling'!F30</f>
        <v>Ingen fakt 2023</v>
      </c>
      <c r="G114" s="115"/>
      <c r="H114" s="115" t="str">
        <f>'Gemensamma i utveckling'!F31</f>
        <v xml:space="preserve"> -</v>
      </c>
      <c r="I114" s="115"/>
      <c r="J114" s="116" t="str">
        <f>'Gemensamma i utveckling'!F32</f>
        <v xml:space="preserve"> -</v>
      </c>
    </row>
    <row r="115" spans="3:10" ht="13.5" hidden="1" customHeight="1" outlineLevel="1" x14ac:dyDescent="0.25">
      <c r="C115" s="107" t="str">
        <f>'Gemensamma i utveckling'!G1</f>
        <v>Utbyte av Säkerhetstj.</v>
      </c>
      <c r="D115" s="114">
        <f>'Gemensamma i utveckling'!G19</f>
        <v>0</v>
      </c>
      <c r="E115" s="115"/>
      <c r="F115" s="94" t="str">
        <f>'Gemensamma i utveckling'!G30</f>
        <v>Ingen fakt 2023</v>
      </c>
      <c r="G115" s="115"/>
      <c r="H115" s="115" t="str">
        <f>'Gemensamma i utveckling'!G31</f>
        <v xml:space="preserve"> -</v>
      </c>
      <c r="I115" s="115"/>
      <c r="J115" s="116" t="str">
        <f>'Gemensamma i utveckling'!G32</f>
        <v xml:space="preserve"> -</v>
      </c>
    </row>
    <row r="116" spans="3:10" ht="13.5" hidden="1" customHeight="1" outlineLevel="1" x14ac:dyDescent="0.25">
      <c r="C116" s="107" t="str">
        <f>'Gemensamma i utveckling'!H1</f>
        <v>Ny katalogtjänst HSA</v>
      </c>
      <c r="D116" s="114">
        <f>'Gemensamma i utveckling'!H19</f>
        <v>0</v>
      </c>
      <c r="E116" s="115"/>
      <c r="F116" s="94" t="str">
        <f>'Gemensamma i utveckling'!H30</f>
        <v>Ingen fakt 2023</v>
      </c>
      <c r="G116" s="115"/>
      <c r="H116" s="115" t="str">
        <f>'Gemensamma i utveckling'!H31</f>
        <v xml:space="preserve"> -</v>
      </c>
      <c r="I116" s="115"/>
      <c r="J116" s="116" t="str">
        <f>'Gemensamma i utveckling'!H32</f>
        <v xml:space="preserve"> -</v>
      </c>
    </row>
    <row r="117" spans="3:10" s="90" customFormat="1" ht="13.5" hidden="1" customHeight="1" outlineLevel="1" x14ac:dyDescent="0.25">
      <c r="C117" s="107" t="str">
        <f>'Gemensamma i utveckling'!I1</f>
        <v>Journalen &amp; NPÖ plattformsutv.</v>
      </c>
      <c r="D117" s="114">
        <f>'Gemensamma i utveckling'!I19</f>
        <v>0</v>
      </c>
      <c r="E117" s="115"/>
      <c r="F117" s="94" t="str">
        <f>'Gemensamma i utveckling'!I30</f>
        <v>Ingen fakt 2023</v>
      </c>
      <c r="G117" s="115"/>
      <c r="H117" s="90" t="str">
        <f>'Gemensamma i utveckling'!I31</f>
        <v xml:space="preserve"> -</v>
      </c>
      <c r="I117" s="115"/>
      <c r="J117" s="116" t="str">
        <f>'Gemensamma i utveckling'!I32</f>
        <v xml:space="preserve"> -</v>
      </c>
    </row>
    <row r="118" spans="3:10" s="90" customFormat="1" ht="13.5" hidden="1" customHeight="1" outlineLevel="1" x14ac:dyDescent="0.25">
      <c r="C118" s="107" t="str">
        <f>'Gemensamma i utveckling'!J1</f>
        <v xml:space="preserve">Hitta och jämför hjälpmedel på 1177 </v>
      </c>
      <c r="D118" s="114">
        <f>'Gemensamma i utveckling'!J19</f>
        <v>0</v>
      </c>
      <c r="E118" s="115"/>
      <c r="F118" s="94" t="str">
        <f>'Gemensamma i utveckling'!J30</f>
        <v>Ingen avs.förkl. Sannolikt finansiering utv.ram</v>
      </c>
      <c r="G118" s="115"/>
      <c r="H118" s="115" t="str">
        <f>'Gemensamma i utveckling'!J31</f>
        <v xml:space="preserve"> -</v>
      </c>
      <c r="I118" s="115"/>
      <c r="J118" s="116" t="str">
        <f>'Gemensamma i utveckling'!J32</f>
        <v xml:space="preserve"> -</v>
      </c>
    </row>
    <row r="119" spans="3:10" s="90" customFormat="1" ht="13.5" hidden="1" customHeight="1" outlineLevel="1" x14ac:dyDescent="0.25">
      <c r="C119" s="107" t="str">
        <f>'Gemensamma i utveckling'!K1</f>
        <v>Självbetjäning Hjälpmedel Via 1177</v>
      </c>
      <c r="D119" s="114">
        <f>'Gemensamma i utveckling'!K19</f>
        <v>0</v>
      </c>
      <c r="E119" s="115"/>
      <c r="F119" s="94" t="str">
        <f>'Gemensamma i utveckling'!K30</f>
        <v>Väntar på avsiktsförklaring</v>
      </c>
      <c r="G119" s="115"/>
      <c r="H119" s="115">
        <f>'Gemensamma i utveckling'!K31</f>
        <v>0</v>
      </c>
      <c r="I119" s="115"/>
      <c r="J119" s="116" t="str">
        <f>'Gemensamma i utveckling'!K32</f>
        <v xml:space="preserve"> -</v>
      </c>
    </row>
    <row r="120" spans="3:10" s="90" customFormat="1" ht="13.5" hidden="1" customHeight="1" outlineLevel="1" x14ac:dyDescent="0.25">
      <c r="C120" s="107">
        <f>'Gemensamma i utveckling'!L1</f>
        <v>0</v>
      </c>
      <c r="D120" s="114">
        <f>'Gemensamma i utveckling'!L19</f>
        <v>0</v>
      </c>
      <c r="E120" s="115"/>
      <c r="F120" s="94">
        <f>'Gemensamma i utveckling'!L30</f>
        <v>0</v>
      </c>
      <c r="G120" s="115"/>
      <c r="H120" s="115">
        <f>'Gemensamma i utveckling'!L31</f>
        <v>0</v>
      </c>
      <c r="I120" s="115"/>
      <c r="J120" s="116">
        <f>'Gemensamma i utveckling'!L32</f>
        <v>0</v>
      </c>
    </row>
    <row r="121" spans="3:10" s="90" customFormat="1" ht="13.5" hidden="1" customHeight="1" outlineLevel="1" x14ac:dyDescent="0.25">
      <c r="C121" s="107">
        <f>'Gemensamma i utveckling'!M1</f>
        <v>0</v>
      </c>
      <c r="D121" s="114">
        <f>'Gemensamma i utveckling'!M19</f>
        <v>0</v>
      </c>
      <c r="E121" s="115"/>
      <c r="F121" s="94">
        <f>'Gemensamma i utveckling'!M30</f>
        <v>0</v>
      </c>
      <c r="G121" s="115"/>
      <c r="H121" s="115">
        <f>'Gemensamma i utveckling'!M31</f>
        <v>0</v>
      </c>
      <c r="I121" s="115"/>
      <c r="J121" s="116">
        <f>'Gemensamma i utveckling'!M32</f>
        <v>0</v>
      </c>
    </row>
    <row r="122" spans="3:10" s="90" customFormat="1" ht="13.5" hidden="1" customHeight="1" outlineLevel="1" x14ac:dyDescent="0.25">
      <c r="C122" s="107">
        <f>'Gemensamma i utveckling'!N1</f>
        <v>0</v>
      </c>
      <c r="D122" s="114">
        <f>'Gemensamma i utveckling'!N19</f>
        <v>0</v>
      </c>
      <c r="E122" s="115"/>
      <c r="F122" s="94">
        <f>'Gemensamma i utveckling'!N30</f>
        <v>0</v>
      </c>
      <c r="G122" s="115"/>
      <c r="H122" s="115">
        <f>'Gemensamma i utveckling'!N31</f>
        <v>0</v>
      </c>
      <c r="I122" s="115"/>
      <c r="J122" s="116">
        <f>'Gemensamma i utveckling'!N32</f>
        <v>0</v>
      </c>
    </row>
    <row r="123" spans="3:10" s="90" customFormat="1" ht="13.5" hidden="1" customHeight="1" outlineLevel="1" x14ac:dyDescent="0.25">
      <c r="C123" s="107">
        <f>'Gemensamma i utveckling'!O1</f>
        <v>0</v>
      </c>
      <c r="D123" s="114">
        <f>'Gemensamma i utveckling'!O19</f>
        <v>0</v>
      </c>
      <c r="E123" s="115"/>
      <c r="F123" s="94">
        <f>'Gemensamma i utveckling'!O30</f>
        <v>0</v>
      </c>
      <c r="G123" s="115"/>
      <c r="H123" s="115">
        <f>'Gemensamma i utveckling'!O31</f>
        <v>0</v>
      </c>
      <c r="I123" s="115"/>
      <c r="J123" s="116">
        <f>'Gemensamma i utveckling'!O32</f>
        <v>0</v>
      </c>
    </row>
    <row r="124" spans="3:10" s="90" customFormat="1" ht="13.5" hidden="1" customHeight="1" outlineLevel="1" x14ac:dyDescent="0.25">
      <c r="C124" s="107">
        <f>'Gemensamma i utveckling'!P1</f>
        <v>0</v>
      </c>
      <c r="D124" s="114">
        <f>'Gemensamma i utveckling'!P19</f>
        <v>0</v>
      </c>
      <c r="E124" s="115"/>
      <c r="F124" s="94">
        <f>'Gemensamma i utveckling'!P30</f>
        <v>0</v>
      </c>
      <c r="G124" s="115"/>
      <c r="H124" s="115">
        <f>'Gemensamma i utveckling'!P31</f>
        <v>0</v>
      </c>
      <c r="I124" s="115"/>
      <c r="J124" s="116">
        <f>'Gemensamma i utveckling'!P32</f>
        <v>0</v>
      </c>
    </row>
    <row r="125" spans="3:10" s="90" customFormat="1" ht="13.5" hidden="1" customHeight="1" outlineLevel="1" x14ac:dyDescent="0.25">
      <c r="C125" s="107">
        <f>'Gemensamma i utveckling'!Q1</f>
        <v>0</v>
      </c>
      <c r="D125" s="114">
        <f>'Gemensamma i utveckling'!Q19</f>
        <v>0</v>
      </c>
      <c r="E125" s="115"/>
      <c r="F125" s="94">
        <f>'Gemensamma i utveckling'!Q30</f>
        <v>0</v>
      </c>
      <c r="G125" s="115"/>
      <c r="H125" s="115">
        <f>'Gemensamma i utveckling'!Q31</f>
        <v>0</v>
      </c>
      <c r="I125" s="115"/>
      <c r="J125" s="116">
        <f>'Gemensamma i utveckling'!Q32</f>
        <v>0</v>
      </c>
    </row>
    <row r="126" spans="3:10" s="90" customFormat="1" ht="13.5" hidden="1" customHeight="1" outlineLevel="1" x14ac:dyDescent="0.25">
      <c r="C126" s="107">
        <f>'Gemensamma i utveckling'!R1</f>
        <v>0</v>
      </c>
      <c r="D126" s="114">
        <f>'Gemensamma i utveckling'!R19</f>
        <v>0</v>
      </c>
      <c r="E126" s="115"/>
      <c r="F126" s="94">
        <f>'Gemensamma i utveckling'!R30</f>
        <v>0</v>
      </c>
      <c r="G126" s="115"/>
      <c r="H126" s="115">
        <f>'Gemensamma i utveckling'!R31</f>
        <v>0</v>
      </c>
      <c r="I126" s="115"/>
      <c r="J126" s="116">
        <f>'Gemensamma i utveckling'!R32</f>
        <v>0</v>
      </c>
    </row>
    <row r="127" spans="3:10" s="90" customFormat="1" ht="13.5" hidden="1" customHeight="1" outlineLevel="1" x14ac:dyDescent="0.25">
      <c r="C127" s="107">
        <f>'Gemensamma i utveckling'!S1</f>
        <v>0</v>
      </c>
      <c r="D127" s="114">
        <f>'Gemensamma i utveckling'!S19</f>
        <v>0</v>
      </c>
      <c r="E127" s="115"/>
      <c r="F127" s="94">
        <f>'Gemensamma i utveckling'!S30</f>
        <v>0</v>
      </c>
      <c r="G127" s="115"/>
      <c r="H127" s="115">
        <f>'Gemensamma i utveckling'!S31</f>
        <v>0</v>
      </c>
      <c r="I127" s="115"/>
      <c r="J127" s="116">
        <f>'Gemensamma i utveckling'!S32</f>
        <v>0</v>
      </c>
    </row>
    <row r="128" spans="3:10" s="90" customFormat="1" ht="13.5" hidden="1" customHeight="1" outlineLevel="1" x14ac:dyDescent="0.25">
      <c r="C128" s="107">
        <f>'Gemensamma i utveckling'!T1</f>
        <v>0</v>
      </c>
      <c r="D128" s="114">
        <f>'Gemensamma i utveckling'!T19</f>
        <v>0</v>
      </c>
      <c r="E128" s="115"/>
      <c r="F128" s="94">
        <f>'Gemensamma i utveckling'!T30</f>
        <v>0</v>
      </c>
      <c r="G128" s="115"/>
      <c r="H128" s="115">
        <f>'Gemensamma i utveckling'!T31</f>
        <v>0</v>
      </c>
      <c r="I128" s="115"/>
      <c r="J128" s="116">
        <f>'Gemensamma i utveckling'!T32</f>
        <v>0</v>
      </c>
    </row>
    <row r="129" spans="3:10" s="90" customFormat="1" ht="13.5" hidden="1" customHeight="1" outlineLevel="1" x14ac:dyDescent="0.25">
      <c r="C129" s="107">
        <f>'Gemensamma i utveckling'!U1</f>
        <v>0</v>
      </c>
      <c r="D129" s="114">
        <f>'Gemensamma i utveckling'!U19</f>
        <v>0</v>
      </c>
      <c r="E129" s="115"/>
      <c r="F129" s="94">
        <f>'Gemensamma i utveckling'!U30</f>
        <v>0</v>
      </c>
      <c r="G129" s="115"/>
      <c r="H129" s="115">
        <f>'Gemensamma i utveckling'!U31</f>
        <v>0</v>
      </c>
      <c r="I129" s="115"/>
      <c r="J129" s="116">
        <f>'Gemensamma i utveckling'!U32</f>
        <v>0</v>
      </c>
    </row>
    <row r="130" spans="3:10" s="90" customFormat="1" ht="13.5" hidden="1" customHeight="1" outlineLevel="1" x14ac:dyDescent="0.25">
      <c r="C130" s="107">
        <f>'Gemensamma i utveckling'!V1</f>
        <v>0</v>
      </c>
      <c r="D130" s="114">
        <f>'Gemensamma i utveckling'!V19</f>
        <v>0</v>
      </c>
      <c r="E130" s="115"/>
      <c r="F130" s="94">
        <f>'Gemensamma i utveckling'!V30</f>
        <v>0</v>
      </c>
      <c r="G130" s="115"/>
      <c r="H130" s="115">
        <f>'Gemensamma i utveckling'!V31</f>
        <v>0</v>
      </c>
      <c r="I130" s="115"/>
      <c r="J130" s="116">
        <f>'Gemensamma i utveckling'!V32</f>
        <v>0</v>
      </c>
    </row>
    <row r="131" spans="3:10" ht="13.5" hidden="1" customHeight="1" outlineLevel="1" thickBot="1" x14ac:dyDescent="0.3">
      <c r="C131" s="117">
        <f>'Gemensamma i utveckling'!W1</f>
        <v>0</v>
      </c>
      <c r="D131" s="118">
        <f>'Gemensamma i utveckling'!W19</f>
        <v>0</v>
      </c>
      <c r="E131" s="119"/>
      <c r="F131" s="95">
        <f>'Gemensamma i utveckling'!W30</f>
        <v>0</v>
      </c>
      <c r="G131" s="119"/>
      <c r="H131" s="119">
        <f>'Gemensamma i utveckling'!W31</f>
        <v>0</v>
      </c>
      <c r="I131" s="119"/>
      <c r="J131" s="120">
        <f>'Gemensamma i utveckling'!W32</f>
        <v>0</v>
      </c>
    </row>
    <row r="132" spans="3:10" ht="13.5" hidden="1" customHeight="1" outlineLevel="1" x14ac:dyDescent="0.25">
      <c r="C132" s="115"/>
      <c r="D132" s="114"/>
      <c r="E132" s="115"/>
      <c r="F132" s="115"/>
      <c r="G132" s="115"/>
      <c r="H132" s="115"/>
      <c r="I132" s="115"/>
      <c r="J132" s="115"/>
    </row>
    <row r="133" spans="3:10" ht="15.75" collapsed="1" thickBot="1" x14ac:dyDescent="0.3">
      <c r="C133" s="115"/>
      <c r="D133" s="115"/>
      <c r="E133" s="115"/>
      <c r="F133" s="115"/>
      <c r="G133" s="115"/>
      <c r="H133" s="115"/>
      <c r="I133" s="115"/>
      <c r="J133" s="115"/>
    </row>
    <row r="134" spans="3:10" ht="21" x14ac:dyDescent="0.25">
      <c r="C134" s="108" t="s">
        <v>59</v>
      </c>
      <c r="D134" s="109">
        <f>SUM(D135:D163)</f>
        <v>5132516.8800874799</v>
      </c>
      <c r="E134" s="110"/>
      <c r="F134" s="110" t="s">
        <v>39</v>
      </c>
      <c r="G134" s="110"/>
      <c r="H134" s="110"/>
      <c r="I134" s="110"/>
      <c r="J134" s="122"/>
    </row>
    <row r="135" spans="3:10" hidden="1" outlineLevel="1" x14ac:dyDescent="0.25">
      <c r="C135" s="107" t="str">
        <f>'Valbara i utveckling'!F1</f>
        <v>Terminologitjänst NY!</v>
      </c>
      <c r="D135" s="114">
        <f>'Valbara i utveckling'!F19</f>
        <v>0</v>
      </c>
      <c r="E135" s="115"/>
      <c r="F135" s="115" t="str">
        <f>'Valbara i utveckling'!F30</f>
        <v>Kvartal förskott</v>
      </c>
      <c r="G135" s="115"/>
      <c r="H135" s="115" t="str">
        <f>'Valbara i utveckling'!F31</f>
        <v>Dec,Mar,Jun,Sep</v>
      </c>
      <c r="I135" s="115"/>
      <c r="J135" s="116">
        <f>'Valbara i utveckling'!F32</f>
        <v>0</v>
      </c>
    </row>
    <row r="136" spans="3:10" hidden="1" outlineLevel="1" x14ac:dyDescent="0.25">
      <c r="C136" s="107" t="str">
        <f>'Valbara i utveckling'!J1</f>
        <v xml:space="preserve"> Verksamhetsstöd 1177 på telefon</v>
      </c>
      <c r="D136" s="114">
        <f>'Valbara i utveckling'!J19</f>
        <v>5132516.8800874799</v>
      </c>
      <c r="E136" s="115"/>
      <c r="F136" s="115" t="str">
        <f>'Valbara i utveckling'!J30</f>
        <v>Kvartal förskott</v>
      </c>
      <c r="G136" s="115"/>
      <c r="H136" s="115" t="str">
        <f>'Valbara i utveckling'!J31</f>
        <v>Dec,Mar,Jun,Sep</v>
      </c>
      <c r="I136" s="115"/>
      <c r="J136" s="126">
        <f>'Valbara i utveckling'!J32</f>
        <v>0</v>
      </c>
    </row>
    <row r="137" spans="3:10" hidden="1" outlineLevel="1" x14ac:dyDescent="0.25">
      <c r="C137" s="107" t="str">
        <f>'Valbara i utveckling'!N1</f>
        <v>ViSam</v>
      </c>
      <c r="D137" s="114">
        <f>'Valbara i utveckling'!N19</f>
        <v>0</v>
      </c>
      <c r="E137" s="115"/>
      <c r="F137" s="115" t="str">
        <f>'Valbara i utveckling'!N30</f>
        <v>Väntar avsiktsförklaring</v>
      </c>
      <c r="G137" s="115"/>
      <c r="H137" s="115">
        <f>'Valbara i utveckling'!N31</f>
        <v>0</v>
      </c>
      <c r="I137" s="115"/>
      <c r="J137" s="126">
        <f>'Valbara i utveckling'!N32</f>
        <v>0</v>
      </c>
    </row>
    <row r="138" spans="3:10" hidden="1" outlineLevel="1" x14ac:dyDescent="0.25">
      <c r="C138" s="107" t="str">
        <f>'Valbara i utveckling'!R1</f>
        <v>1177 symtombedömning och hänvisning "Listning"</v>
      </c>
      <c r="D138" s="114">
        <f>'Valbara i utveckling'!R19</f>
        <v>0</v>
      </c>
      <c r="E138" s="115"/>
      <c r="F138" s="115" t="str">
        <f>'Valbara i utveckling'!R30</f>
        <v>Faktureras ej 2023</v>
      </c>
      <c r="G138" s="115"/>
      <c r="H138" s="115">
        <f>'Valbara i utveckling'!R31</f>
        <v>0</v>
      </c>
      <c r="I138" s="115"/>
      <c r="J138" s="126" t="str">
        <f>'Valbara i utveckling'!R32</f>
        <v>Väntar Avsiktsförkl</v>
      </c>
    </row>
    <row r="139" spans="3:10" hidden="1" outlineLevel="1" x14ac:dyDescent="0.25">
      <c r="C139" s="107">
        <f>'Valbara i utveckling'!V1</f>
        <v>0</v>
      </c>
      <c r="D139" s="114">
        <f>'Valbara i utveckling'!V19</f>
        <v>0</v>
      </c>
      <c r="E139" s="115"/>
      <c r="F139" s="94">
        <f>'Valbara i utveckling'!V30</f>
        <v>0</v>
      </c>
      <c r="G139" s="115"/>
      <c r="H139" s="94">
        <f>'Valbara i utveckling'!V31</f>
        <v>0</v>
      </c>
      <c r="I139" s="115"/>
      <c r="J139" s="126">
        <f>'Valbara i utveckling'!V32</f>
        <v>0</v>
      </c>
    </row>
    <row r="140" spans="3:10" ht="30" hidden="1" outlineLevel="1" x14ac:dyDescent="0.25">
      <c r="C140" s="107">
        <f>'Valbara i utveckling'!Z1</f>
        <v>0</v>
      </c>
      <c r="D140" s="114">
        <f>'Valbara i utveckling'!Z19</f>
        <v>0</v>
      </c>
      <c r="E140" s="115"/>
      <c r="F140" s="115">
        <f>'Valbara i utveckling'!Z30</f>
        <v>0</v>
      </c>
      <c r="G140" s="115"/>
      <c r="H140" s="115">
        <f>'Valbara i utveckling'!Z31</f>
        <v>0</v>
      </c>
      <c r="I140" s="115"/>
      <c r="J140" s="126">
        <f>'Valbara i utveckling'!Z32</f>
        <v>0</v>
      </c>
    </row>
    <row r="141" spans="3:10" hidden="1" outlineLevel="1" x14ac:dyDescent="0.25">
      <c r="C141" s="107">
        <f>'Valbara i utveckling'!AD1</f>
        <v>0</v>
      </c>
      <c r="D141" s="114">
        <f>'Valbara i utveckling'!AD19</f>
        <v>0</v>
      </c>
      <c r="E141" s="115"/>
      <c r="F141" s="115">
        <f>'Valbara i utveckling'!AD30</f>
        <v>0</v>
      </c>
      <c r="G141" s="115"/>
      <c r="H141" s="115">
        <f>'Valbara i utveckling'!AD31</f>
        <v>0</v>
      </c>
      <c r="I141" s="115"/>
      <c r="J141" s="126">
        <f>'Valbara i utveckling'!AD32</f>
        <v>0</v>
      </c>
    </row>
    <row r="142" spans="3:10" hidden="1" outlineLevel="1" x14ac:dyDescent="0.25">
      <c r="C142" s="107">
        <f>'Valbara i utveckling'!AH1</f>
        <v>0</v>
      </c>
      <c r="D142" s="114">
        <f>'Valbara i utveckling'!AH19</f>
        <v>0</v>
      </c>
      <c r="E142" s="115"/>
      <c r="F142" s="115">
        <f>'Valbara i utveckling'!AH30</f>
        <v>0</v>
      </c>
      <c r="G142" s="115"/>
      <c r="H142" s="115">
        <f>'Valbara i utveckling'!AH31</f>
        <v>0</v>
      </c>
      <c r="I142" s="115"/>
      <c r="J142" s="126">
        <f>'Valbara i utveckling'!AH32</f>
        <v>0</v>
      </c>
    </row>
    <row r="143" spans="3:10" hidden="1" outlineLevel="1" x14ac:dyDescent="0.25">
      <c r="C143" s="107">
        <f>'Valbara i utveckling'!AL1</f>
        <v>0</v>
      </c>
      <c r="D143" s="114">
        <f>'Valbara i utveckling'!AL19</f>
        <v>0</v>
      </c>
      <c r="E143" s="115"/>
      <c r="F143" s="115">
        <f>'Valbara i utveckling'!AL30</f>
        <v>0</v>
      </c>
      <c r="G143" s="115"/>
      <c r="H143" s="115">
        <f>'Valbara i utveckling'!AL31</f>
        <v>0</v>
      </c>
      <c r="I143" s="115"/>
      <c r="J143" s="126">
        <f>'Valbara i utveckling'!AL32</f>
        <v>0</v>
      </c>
    </row>
    <row r="144" spans="3:10" hidden="1" outlineLevel="1" x14ac:dyDescent="0.25">
      <c r="C144" s="107">
        <f>'Valbara i utveckling'!AP1</f>
        <v>0</v>
      </c>
      <c r="D144" s="114">
        <f>'Valbara i utveckling'!AP19</f>
        <v>0</v>
      </c>
      <c r="E144" s="115"/>
      <c r="F144" s="115">
        <f>'Valbara i utveckling'!AP30</f>
        <v>0</v>
      </c>
      <c r="G144" s="115"/>
      <c r="H144" s="115">
        <f>'Valbara i utveckling'!AP31</f>
        <v>0</v>
      </c>
      <c r="I144" s="115"/>
      <c r="J144" s="126">
        <f>'Valbara i utveckling'!AP32</f>
        <v>0</v>
      </c>
    </row>
    <row r="145" spans="3:10" hidden="1" outlineLevel="1" x14ac:dyDescent="0.25">
      <c r="C145" s="107">
        <f>'Valbara i utveckling'!AT1</f>
        <v>0</v>
      </c>
      <c r="D145" s="114">
        <f>'Valbara i utveckling'!AT19</f>
        <v>0</v>
      </c>
      <c r="E145" s="115"/>
      <c r="F145" s="115">
        <f>'Valbara i utveckling'!AT30</f>
        <v>0</v>
      </c>
      <c r="G145" s="115"/>
      <c r="H145" s="115">
        <f>'Valbara i utveckling'!AT31</f>
        <v>0</v>
      </c>
      <c r="I145" s="115"/>
      <c r="J145" s="126">
        <f>'Valbara i utveckling'!AT32</f>
        <v>0</v>
      </c>
    </row>
    <row r="146" spans="3:10" hidden="1" outlineLevel="1" x14ac:dyDescent="0.25">
      <c r="C146" s="107">
        <f>'Valbara i utveckling'!AX1</f>
        <v>0</v>
      </c>
      <c r="D146" s="114">
        <f>'Valbara i utveckling'!AX19</f>
        <v>0</v>
      </c>
      <c r="E146" s="115"/>
      <c r="F146" s="115">
        <f>'Valbara i utveckling'!AX30</f>
        <v>0</v>
      </c>
      <c r="G146" s="115"/>
      <c r="H146" s="115">
        <f>'Valbara i utveckling'!AX31</f>
        <v>0</v>
      </c>
      <c r="I146" s="115"/>
      <c r="J146" s="126">
        <f>'Valbara i utveckling'!AX32</f>
        <v>0</v>
      </c>
    </row>
    <row r="147" spans="3:10" hidden="1" outlineLevel="1" x14ac:dyDescent="0.25">
      <c r="C147" s="107">
        <f>'Valbara i utveckling'!BB1</f>
        <v>0</v>
      </c>
      <c r="D147" s="114">
        <f>'Valbara i utveckling'!BB19</f>
        <v>0</v>
      </c>
      <c r="E147" s="115"/>
      <c r="F147" s="115">
        <f>'Valbara i utveckling'!BB30</f>
        <v>0</v>
      </c>
      <c r="G147" s="115"/>
      <c r="H147" s="115">
        <f>'Valbara i utveckling'!BB31</f>
        <v>0</v>
      </c>
      <c r="I147" s="115"/>
      <c r="J147" s="126">
        <f>'Valbara i utveckling'!BB32</f>
        <v>0</v>
      </c>
    </row>
    <row r="148" spans="3:10" hidden="1" outlineLevel="1" x14ac:dyDescent="0.25">
      <c r="C148" s="107">
        <f>'Valbara i utveckling'!BF1</f>
        <v>0</v>
      </c>
      <c r="D148" s="114">
        <f>'Valbara i utveckling'!BF19</f>
        <v>0</v>
      </c>
      <c r="E148" s="115"/>
      <c r="F148" s="115">
        <f>'Valbara i utveckling'!BF30</f>
        <v>0</v>
      </c>
      <c r="G148" s="115"/>
      <c r="H148" s="115">
        <f>'Valbara i utveckling'!BF31</f>
        <v>0</v>
      </c>
      <c r="I148" s="115"/>
      <c r="J148" s="126">
        <f>'Valbara i utveckling'!BF32</f>
        <v>0</v>
      </c>
    </row>
    <row r="149" spans="3:10" ht="15" hidden="1" customHeight="1" outlineLevel="1" x14ac:dyDescent="0.25">
      <c r="C149" s="107">
        <f>'Valbara i utveckling'!BJ1</f>
        <v>0</v>
      </c>
      <c r="D149" s="114">
        <f>'Valbara i utveckling'!BJ19</f>
        <v>0</v>
      </c>
      <c r="E149" s="115"/>
      <c r="F149" s="115">
        <f>'Valbara i utveckling'!BJ30</f>
        <v>0</v>
      </c>
      <c r="G149" s="115"/>
      <c r="H149" s="115">
        <f>'Valbara i utveckling'!BJ31</f>
        <v>0</v>
      </c>
      <c r="I149" s="115"/>
      <c r="J149" s="126">
        <f>'Valbara i utveckling'!BJ32</f>
        <v>0</v>
      </c>
    </row>
    <row r="150" spans="3:10" ht="15" hidden="1" customHeight="1" outlineLevel="1" x14ac:dyDescent="0.25">
      <c r="C150" s="107">
        <f>'Valbara i utveckling'!BN1</f>
        <v>0</v>
      </c>
      <c r="D150" s="114">
        <f>'Valbara i utveckling'!BN19</f>
        <v>0</v>
      </c>
      <c r="E150" s="115"/>
      <c r="F150" s="115">
        <f>'Valbara i utveckling'!BN30</f>
        <v>0</v>
      </c>
      <c r="G150" s="115"/>
      <c r="H150" s="115">
        <f>'Valbara i utveckling'!BN31</f>
        <v>0</v>
      </c>
      <c r="I150" s="115"/>
      <c r="J150" s="126">
        <f>'Valbara i utveckling'!BN32</f>
        <v>0</v>
      </c>
    </row>
    <row r="151" spans="3:10" ht="15" hidden="1" customHeight="1" outlineLevel="1" x14ac:dyDescent="0.25">
      <c r="C151" s="107">
        <f>'Valbara i utveckling'!BR1</f>
        <v>0</v>
      </c>
      <c r="D151" s="114">
        <f>'Valbara i utveckling'!BR19</f>
        <v>0</v>
      </c>
      <c r="E151" s="115"/>
      <c r="F151" s="115">
        <f>'Valbara i utveckling'!BR30</f>
        <v>0</v>
      </c>
      <c r="G151" s="115"/>
      <c r="H151" s="115">
        <f>'Valbara i utveckling'!BR31</f>
        <v>0</v>
      </c>
      <c r="I151" s="115"/>
      <c r="J151" s="116">
        <f>'Valbara i utveckling'!BR32</f>
        <v>0</v>
      </c>
    </row>
    <row r="152" spans="3:10" ht="15" hidden="1" customHeight="1" outlineLevel="1" x14ac:dyDescent="0.25">
      <c r="C152" s="107">
        <f>'Valbara i utveckling'!BV1</f>
        <v>0</v>
      </c>
      <c r="D152" s="114">
        <f>'Valbara i utveckling'!BV19</f>
        <v>0</v>
      </c>
      <c r="E152" s="115"/>
      <c r="F152" s="115">
        <f>'Valbara i utveckling'!BV30</f>
        <v>0</v>
      </c>
      <c r="G152" s="115"/>
      <c r="H152" s="115">
        <f>'Valbara i utveckling'!BV31</f>
        <v>0</v>
      </c>
      <c r="I152" s="115"/>
      <c r="J152" s="116">
        <f>'Valbara i utveckling'!BV32</f>
        <v>0</v>
      </c>
    </row>
    <row r="153" spans="3:10" ht="15" hidden="1" customHeight="1" outlineLevel="1" x14ac:dyDescent="0.25">
      <c r="C153" s="107">
        <f>'Valbara i utveckling'!BZ1</f>
        <v>0</v>
      </c>
      <c r="D153" s="114">
        <f>'Valbara i utveckling'!BZ19</f>
        <v>0</v>
      </c>
      <c r="E153" s="115"/>
      <c r="F153" s="115">
        <f>'Valbara i utveckling'!BZ30</f>
        <v>0</v>
      </c>
      <c r="G153" s="115"/>
      <c r="H153" s="115">
        <f>'Valbara i utveckling'!BZ31</f>
        <v>0</v>
      </c>
      <c r="I153" s="115"/>
      <c r="J153" s="116">
        <f>'Valbara i utveckling'!BZ32</f>
        <v>0</v>
      </c>
    </row>
    <row r="154" spans="3:10" ht="15" hidden="1" customHeight="1" outlineLevel="1" x14ac:dyDescent="0.25">
      <c r="C154" s="222">
        <f>'Valbara i utveckling'!CD1</f>
        <v>0</v>
      </c>
      <c r="D154" s="114">
        <f>'Valbara i utveckling'!CD19</f>
        <v>0</v>
      </c>
      <c r="E154" s="90"/>
      <c r="F154" s="90">
        <f>'Valbara i utveckling'!CD30</f>
        <v>0</v>
      </c>
      <c r="G154" s="90"/>
      <c r="H154" s="90">
        <f>'Valbara i utveckling'!CD31</f>
        <v>0</v>
      </c>
      <c r="I154" s="90"/>
      <c r="J154" s="223">
        <f>'Valbara i utveckling'!CD32</f>
        <v>0</v>
      </c>
    </row>
    <row r="155" spans="3:10" ht="15" hidden="1" customHeight="1" outlineLevel="1" x14ac:dyDescent="0.25">
      <c r="C155" s="222">
        <f>'Valbara i utveckling'!CH1</f>
        <v>0</v>
      </c>
      <c r="D155" s="114">
        <f>'Valbara i utveckling'!CH19</f>
        <v>0</v>
      </c>
      <c r="E155" s="90"/>
      <c r="F155" s="90">
        <f>'Valbara i utveckling'!CH30</f>
        <v>0</v>
      </c>
      <c r="G155" s="90"/>
      <c r="H155" s="90">
        <f>'Valbara i utveckling'!CH31</f>
        <v>0</v>
      </c>
      <c r="I155" s="90"/>
      <c r="J155" s="223">
        <f>'Valbara i utveckling'!CH32</f>
        <v>0</v>
      </c>
    </row>
    <row r="156" spans="3:10" ht="15" hidden="1" customHeight="1" outlineLevel="1" x14ac:dyDescent="0.25">
      <c r="C156" s="222">
        <f>'Valbara i utveckling'!CL1</f>
        <v>0</v>
      </c>
      <c r="D156" s="114">
        <f>'Valbara i utveckling'!CL19</f>
        <v>0</v>
      </c>
      <c r="E156" s="90"/>
      <c r="F156" s="90">
        <f>'Valbara i utveckling'!CL30</f>
        <v>0</v>
      </c>
      <c r="G156" s="90"/>
      <c r="H156" s="90">
        <f>'Valbara i utveckling'!CL31</f>
        <v>0</v>
      </c>
      <c r="I156" s="90"/>
      <c r="J156" s="223">
        <f>'Valbara i utveckling'!CL32</f>
        <v>0</v>
      </c>
    </row>
    <row r="157" spans="3:10" ht="15" hidden="1" customHeight="1" outlineLevel="1" x14ac:dyDescent="0.25">
      <c r="C157" s="222">
        <f>'Valbara i utveckling'!CP1</f>
        <v>0</v>
      </c>
      <c r="D157" s="114">
        <f>'Valbara i utveckling'!CP19</f>
        <v>0</v>
      </c>
      <c r="E157" s="90"/>
      <c r="F157" s="90">
        <f>'Valbara i utveckling'!CP30</f>
        <v>0</v>
      </c>
      <c r="G157" s="90"/>
      <c r="H157" s="90">
        <f>'Valbara i utveckling'!CP31</f>
        <v>0</v>
      </c>
      <c r="I157" s="90"/>
      <c r="J157" s="223">
        <f>'Valbara i utveckling'!CP32</f>
        <v>0</v>
      </c>
    </row>
    <row r="158" spans="3:10" ht="15" hidden="1" customHeight="1" outlineLevel="1" x14ac:dyDescent="0.25">
      <c r="C158" s="222">
        <f>'Valbara i utveckling'!CT1</f>
        <v>0</v>
      </c>
      <c r="D158" s="114">
        <f>'Valbara i utveckling'!CT19</f>
        <v>0</v>
      </c>
      <c r="E158" s="90"/>
      <c r="F158" s="90">
        <f>'Valbara i utveckling'!CT30</f>
        <v>0</v>
      </c>
      <c r="G158" s="90"/>
      <c r="H158" s="90">
        <f>'Valbara i utveckling'!CT31</f>
        <v>0</v>
      </c>
      <c r="I158" s="90"/>
      <c r="J158" s="223">
        <f>'Valbara i utveckling'!CT32</f>
        <v>0</v>
      </c>
    </row>
    <row r="159" spans="3:10" ht="15" hidden="1" customHeight="1" outlineLevel="1" x14ac:dyDescent="0.25">
      <c r="C159" s="222">
        <f>'Valbara i utveckling'!CX1</f>
        <v>0</v>
      </c>
      <c r="D159" s="114">
        <f>'Valbara i utveckling'!CX19</f>
        <v>0</v>
      </c>
      <c r="E159" s="90"/>
      <c r="F159" s="90">
        <f>'Valbara i utveckling'!CX30</f>
        <v>0</v>
      </c>
      <c r="G159" s="90"/>
      <c r="H159" s="90">
        <f>'Valbara i utveckling'!CX31</f>
        <v>0</v>
      </c>
      <c r="I159" s="90"/>
      <c r="J159" s="223">
        <f>'Valbara i utveckling'!CX32</f>
        <v>0</v>
      </c>
    </row>
    <row r="160" spans="3:10" ht="15" hidden="1" customHeight="1" outlineLevel="1" x14ac:dyDescent="0.25">
      <c r="C160" s="222">
        <f>'Valbara i utveckling'!DB1</f>
        <v>0</v>
      </c>
      <c r="D160" s="114">
        <f>'Valbara i utveckling'!DB19</f>
        <v>0</v>
      </c>
      <c r="E160" s="90"/>
      <c r="F160" s="90">
        <f>'Valbara i utveckling'!DB30</f>
        <v>0</v>
      </c>
      <c r="G160" s="90"/>
      <c r="H160" s="90">
        <f>'Valbara i utveckling'!DB31</f>
        <v>0</v>
      </c>
      <c r="I160" s="90"/>
      <c r="J160" s="223">
        <f>'Valbara i utveckling'!DB32</f>
        <v>0</v>
      </c>
    </row>
    <row r="161" spans="3:10" ht="15" hidden="1" customHeight="1" outlineLevel="1" x14ac:dyDescent="0.25">
      <c r="C161" s="222">
        <f>'Valbara i utveckling'!DF1</f>
        <v>0</v>
      </c>
      <c r="D161" s="114">
        <f>'Valbara i utveckling'!DF19</f>
        <v>0</v>
      </c>
      <c r="E161" s="90"/>
      <c r="F161" s="90">
        <f>'Valbara i utveckling'!DF30</f>
        <v>0</v>
      </c>
      <c r="G161" s="90"/>
      <c r="H161" s="90">
        <f>'Valbara i utveckling'!DF31</f>
        <v>0</v>
      </c>
      <c r="I161" s="90"/>
      <c r="J161" s="223">
        <f>'Valbara i utveckling'!DF32</f>
        <v>0</v>
      </c>
    </row>
    <row r="162" spans="3:10" ht="15" hidden="1" customHeight="1" outlineLevel="1" x14ac:dyDescent="0.25">
      <c r="C162" s="222">
        <f>'Valbara i utveckling'!DJ1</f>
        <v>0</v>
      </c>
      <c r="D162" s="114">
        <f>'Valbara i utveckling'!DJ19</f>
        <v>0</v>
      </c>
      <c r="E162" s="90"/>
      <c r="F162" s="90">
        <f>'Valbara i utveckling'!DJ30</f>
        <v>0</v>
      </c>
      <c r="G162" s="90"/>
      <c r="H162" s="90">
        <f>'Valbara i utveckling'!DJ31</f>
        <v>0</v>
      </c>
      <c r="I162" s="90"/>
      <c r="J162" s="223">
        <f>'Valbara i utveckling'!DJ32</f>
        <v>0</v>
      </c>
    </row>
    <row r="163" spans="3:10" ht="15" hidden="1" customHeight="1" outlineLevel="1" thickBot="1" x14ac:dyDescent="0.3">
      <c r="C163" s="224">
        <f>'Valbara i utveckling'!DN1</f>
        <v>0</v>
      </c>
      <c r="D163" s="118">
        <f>'Valbara i utveckling'!DN19</f>
        <v>0</v>
      </c>
      <c r="E163" s="225"/>
      <c r="F163" s="225">
        <f>'Valbara i utveckling'!DN30</f>
        <v>0</v>
      </c>
      <c r="G163" s="225"/>
      <c r="H163" s="225">
        <f>'Valbara i utveckling'!DN31</f>
        <v>0</v>
      </c>
      <c r="I163" s="225"/>
      <c r="J163" s="226">
        <f>'Valbara i utveckling'!DN32</f>
        <v>0</v>
      </c>
    </row>
    <row r="164" spans="3:10" hidden="1" outlineLevel="1" x14ac:dyDescent="0.25">
      <c r="C164" s="115"/>
      <c r="D164" s="115"/>
      <c r="E164" s="115"/>
      <c r="F164" s="115"/>
      <c r="G164" s="115"/>
      <c r="H164" s="115"/>
      <c r="I164" s="115"/>
      <c r="J164" s="115"/>
    </row>
    <row r="165" spans="3:10" collapsed="1" x14ac:dyDescent="0.25">
      <c r="C165" s="115"/>
      <c r="D165" s="115"/>
      <c r="E165" s="115"/>
      <c r="F165" s="115"/>
      <c r="G165" s="115"/>
      <c r="H165" s="115"/>
      <c r="I165" s="115"/>
      <c r="J165" s="115"/>
    </row>
  </sheetData>
  <mergeCells count="3">
    <mergeCell ref="C2:J2"/>
    <mergeCell ref="A3:A7"/>
    <mergeCell ref="C3:J3"/>
  </mergeCells>
  <conditionalFormatting sqref="D8:D55">
    <cfRule type="cellIs" dxfId="9" priority="1" operator="equal">
      <formula>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443BB-C424-4907-81B0-8E1E4901BB9C}">
  <sheetPr>
    <tabColor rgb="FF92D050"/>
  </sheetPr>
  <dimension ref="A1:K165"/>
  <sheetViews>
    <sheetView showZeros="0" zoomScaleNormal="100" workbookViewId="0">
      <selection activeCell="A191" sqref="A191:A192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140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58" t="str">
        <f>'Gemensamma Tjänster'!B21</f>
        <v>Region Värmland</v>
      </c>
    </row>
    <row r="2" spans="1:11" ht="92.25" customHeight="1" x14ac:dyDescent="0.4">
      <c r="C2" s="312" t="s">
        <v>60</v>
      </c>
      <c r="D2" s="313"/>
      <c r="E2" s="313"/>
      <c r="F2" s="313"/>
      <c r="G2" s="313"/>
      <c r="H2" s="313"/>
      <c r="I2" s="313"/>
      <c r="J2" s="314"/>
    </row>
    <row r="3" spans="1:11" ht="21.75" customHeight="1" thickBot="1" x14ac:dyDescent="0.3">
      <c r="A3" s="318" t="s">
        <v>41</v>
      </c>
      <c r="C3" s="315" t="s">
        <v>42</v>
      </c>
      <c r="D3" s="316"/>
      <c r="E3" s="316"/>
      <c r="F3" s="316"/>
      <c r="G3" s="316"/>
      <c r="H3" s="316"/>
      <c r="I3" s="316"/>
      <c r="J3" s="317"/>
    </row>
    <row r="4" spans="1:11" x14ac:dyDescent="0.25">
      <c r="A4" s="318"/>
    </row>
    <row r="5" spans="1:11" ht="15.75" x14ac:dyDescent="0.25">
      <c r="A5" s="318"/>
      <c r="D5" s="52" t="s">
        <v>190</v>
      </c>
      <c r="E5" s="56"/>
      <c r="F5" s="52"/>
      <c r="G5" s="52"/>
      <c r="H5" s="57"/>
      <c r="I5" s="52"/>
      <c r="J5" s="52"/>
      <c r="K5" s="7"/>
    </row>
    <row r="6" spans="1:11" ht="15.75" thickBot="1" x14ac:dyDescent="0.3">
      <c r="A6" s="318"/>
    </row>
    <row r="7" spans="1:11" ht="30" x14ac:dyDescent="0.25">
      <c r="A7" s="318"/>
      <c r="C7" s="108" t="s">
        <v>30</v>
      </c>
      <c r="D7" s="109">
        <f>SUM(D8:D55)</f>
        <v>18992330.09531695</v>
      </c>
      <c r="E7" s="110"/>
      <c r="F7" s="111" t="s">
        <v>36</v>
      </c>
      <c r="G7" s="111"/>
      <c r="H7" s="96" t="s">
        <v>37</v>
      </c>
      <c r="I7" s="112"/>
      <c r="J7" s="113" t="s">
        <v>46</v>
      </c>
      <c r="K7" s="53"/>
    </row>
    <row r="8" spans="1:11" ht="15" hidden="1" customHeight="1" outlineLevel="1" x14ac:dyDescent="0.25">
      <c r="C8" s="107" t="str">
        <f>'Gemensamma Tjänster'!E2</f>
        <v>Identifierings-tjänster SITHS</v>
      </c>
      <c r="D8" s="114">
        <f>'Gemensamma Tjänster'!E21</f>
        <v>1383214.158493811</v>
      </c>
      <c r="E8" s="115"/>
      <c r="F8" s="94" t="str">
        <f>'Gemensamma Tjänster'!E31</f>
        <v>Kvartal förskott</v>
      </c>
      <c r="G8" s="115"/>
      <c r="H8" s="94" t="str">
        <f>'Gemensamma Tjänster'!E32</f>
        <v>Dec,Mar,Jun,Sep</v>
      </c>
      <c r="I8" s="115"/>
      <c r="J8" s="116" t="str">
        <f>'Gemensamma Tjänster'!E33</f>
        <v xml:space="preserve"> -</v>
      </c>
    </row>
    <row r="9" spans="1:11" ht="15" hidden="1" customHeight="1" outlineLevel="1" x14ac:dyDescent="0.25">
      <c r="C9" s="107" t="str">
        <f>'Gemensamma Tjänster'!F2</f>
        <v>Katalogtjänster HSA</v>
      </c>
      <c r="D9" s="114">
        <f>'Gemensamma Tjänster'!F21</f>
        <v>164818.4099890326</v>
      </c>
      <c r="E9" s="115"/>
      <c r="F9" s="94" t="str">
        <f>'Gemensamma Tjänster'!F31</f>
        <v>Kvartal förskott</v>
      </c>
      <c r="G9" s="115"/>
      <c r="H9" s="94" t="str">
        <f>'Gemensamma Tjänster'!F32</f>
        <v>Dec,Mar,Jun,Sep</v>
      </c>
      <c r="I9" s="115"/>
      <c r="J9" s="116" t="str">
        <f>'Gemensamma Tjänster'!F33</f>
        <v xml:space="preserve"> -</v>
      </c>
    </row>
    <row r="10" spans="1:11" ht="15" hidden="1" customHeight="1" outlineLevel="1" x14ac:dyDescent="0.25">
      <c r="C10" s="107" t="str">
        <f>'Gemensamma Tjänster'!G2</f>
        <v>Kommunikations-tjänster Sjunet</v>
      </c>
      <c r="D10" s="114">
        <f>'Gemensamma Tjänster'!G21</f>
        <v>32082.72545670225</v>
      </c>
      <c r="E10" s="115"/>
      <c r="F10" s="94" t="str">
        <f>'Gemensamma Tjänster'!G31</f>
        <v>Kvartal förskott</v>
      </c>
      <c r="G10" s="115"/>
      <c r="H10" s="94" t="str">
        <f>'Gemensamma Tjänster'!G32</f>
        <v>Dec,Mar,Jun,Sep</v>
      </c>
      <c r="I10" s="115"/>
      <c r="J10" s="116" t="str">
        <f>'Gemensamma Tjänster'!G33</f>
        <v xml:space="preserve"> -</v>
      </c>
    </row>
    <row r="11" spans="1:11" ht="15" hidden="1" customHeight="1" outlineLevel="1" x14ac:dyDescent="0.25">
      <c r="C11" s="107" t="str">
        <f>'Gemensamma Tjänster'!H2</f>
        <v>Säkerhetstjänster</v>
      </c>
      <c r="D11" s="114">
        <f>'Gemensamma Tjänster'!H21</f>
        <v>312523.43947643705</v>
      </c>
      <c r="E11" s="115"/>
      <c r="F11" s="94" t="str">
        <f>'Gemensamma Tjänster'!H31</f>
        <v>Kvartal förskott</v>
      </c>
      <c r="G11" s="115"/>
      <c r="H11" s="94" t="str">
        <f>'Gemensamma Tjänster'!H32</f>
        <v>Dec,Mar,Jun,Sep</v>
      </c>
      <c r="I11" s="115"/>
      <c r="J11" s="116" t="str">
        <f>'Gemensamma Tjänster'!H33</f>
        <v xml:space="preserve"> -</v>
      </c>
    </row>
    <row r="12" spans="1:11" ht="15" hidden="1" customHeight="1" outlineLevel="1" x14ac:dyDescent="0.25">
      <c r="C12" s="107" t="str">
        <f>'Gemensamma Tjänster'!I2</f>
        <v>1177 e-tjänster</v>
      </c>
      <c r="D12" s="114">
        <f>'Gemensamma Tjänster'!I21</f>
        <v>2247911.0429279977</v>
      </c>
      <c r="E12" s="115"/>
      <c r="F12" s="94" t="str">
        <f>'Gemensamma Tjänster'!I31</f>
        <v>Kvartal förskott</v>
      </c>
      <c r="G12" s="115"/>
      <c r="H12" s="94" t="str">
        <f>'Gemensamma Tjänster'!I32</f>
        <v>Dec,Mar,Jun,Sep</v>
      </c>
      <c r="I12" s="115"/>
      <c r="J12" s="116" t="str">
        <f>'Gemensamma Tjänster'!I33</f>
        <v xml:space="preserve"> -</v>
      </c>
    </row>
    <row r="13" spans="1:11" ht="15" hidden="1" customHeight="1" outlineLevel="1" x14ac:dyDescent="0.25">
      <c r="C13" s="107" t="str">
        <f>'Gemensamma Tjänster'!J2</f>
        <v xml:space="preserve">1177 på telefon </v>
      </c>
      <c r="D13" s="114">
        <f>'Gemensamma Tjänster'!J21</f>
        <v>1728466.5599475347</v>
      </c>
      <c r="E13" s="115"/>
      <c r="F13" s="94" t="str">
        <f>'Gemensamma Tjänster'!J31</f>
        <v>Kvartal förskott</v>
      </c>
      <c r="G13" s="115"/>
      <c r="H13" s="94" t="str">
        <f>'Gemensamma Tjänster'!J32</f>
        <v>Dec,Mar,Jun,Sep</v>
      </c>
      <c r="I13" s="115"/>
      <c r="J13" s="116" t="str">
        <f>'Gemensamma Tjänster'!J33</f>
        <v xml:space="preserve"> -</v>
      </c>
    </row>
    <row r="14" spans="1:11" ht="15" hidden="1" customHeight="1" outlineLevel="1" x14ac:dyDescent="0.25">
      <c r="C14" s="107" t="str">
        <f>'Gemensamma Tjänster'!K2</f>
        <v>1177.se</v>
      </c>
      <c r="D14" s="114">
        <f>'Gemensamma Tjänster'!K21</f>
        <v>1780022.8340679996</v>
      </c>
      <c r="E14" s="115"/>
      <c r="F14" s="94" t="str">
        <f>'Gemensamma Tjänster'!K31</f>
        <v>Kvartal förskott</v>
      </c>
      <c r="G14" s="115"/>
      <c r="H14" s="94" t="str">
        <f>'Gemensamma Tjänster'!K32</f>
        <v>Dec,Mar,Jun,Sep</v>
      </c>
      <c r="I14" s="115"/>
      <c r="J14" s="116" t="str">
        <f>'Gemensamma Tjänster'!K33</f>
        <v xml:space="preserve"> -</v>
      </c>
    </row>
    <row r="15" spans="1:11" ht="15" hidden="1" customHeight="1" outlineLevel="1" x14ac:dyDescent="0.25">
      <c r="C15" s="107" t="str">
        <f>'Gemensamma Tjänster'!L2</f>
        <v>Eira 
(biblioteks- konsortium)</v>
      </c>
      <c r="D15" s="114">
        <f>'Gemensamma Tjänster'!L21</f>
        <v>111321.26498065924</v>
      </c>
      <c r="E15" s="115"/>
      <c r="F15" s="94" t="str">
        <f>'Gemensamma Tjänster'!L31</f>
        <v>Kvartal förskott. Licens separat</v>
      </c>
      <c r="G15" s="115"/>
      <c r="H15" s="94" t="str">
        <f>'Gemensamma Tjänster'!L32</f>
        <v>Dec,Mar,Jun,Sep</v>
      </c>
      <c r="I15" s="115"/>
      <c r="J15" s="116" t="str">
        <f>'Gemensamma Tjänster'!L33</f>
        <v xml:space="preserve"> -</v>
      </c>
    </row>
    <row r="16" spans="1:11" ht="15" hidden="1" customHeight="1" outlineLevel="1" x14ac:dyDescent="0.25">
      <c r="C16" s="107" t="str">
        <f>'Gemensamma Tjänster'!M2</f>
        <v>Elektronisk remiss</v>
      </c>
      <c r="D16" s="114">
        <f>'Gemensamma Tjänster'!M21</f>
        <v>116307.44442209095</v>
      </c>
      <c r="E16" s="115"/>
      <c r="F16" s="94" t="str">
        <f>'Gemensamma Tjänster'!M31</f>
        <v>Kvartal förskott</v>
      </c>
      <c r="G16" s="115"/>
      <c r="H16" s="94" t="str">
        <f>'Gemensamma Tjänster'!M32</f>
        <v>Dec,Mar,Jun,Sep</v>
      </c>
      <c r="I16" s="115"/>
      <c r="J16" s="116" t="str">
        <f>'Gemensamma Tjänster'!M33</f>
        <v xml:space="preserve"> -</v>
      </c>
    </row>
    <row r="17" spans="3:10" ht="15" hidden="1" customHeight="1" outlineLevel="1" x14ac:dyDescent="0.25">
      <c r="C17" s="107" t="str">
        <f>'Gemensamma Tjänster'!N2</f>
        <v>Födelseanmälan</v>
      </c>
      <c r="D17" s="114">
        <f>'Gemensamma Tjänster'!N21</f>
        <v>81151.313171840433</v>
      </c>
      <c r="E17" s="115"/>
      <c r="F17" s="94" t="str">
        <f>'Gemensamma Tjänster'!N31</f>
        <v>Kvartal förskott</v>
      </c>
      <c r="G17" s="115"/>
      <c r="H17" s="94" t="str">
        <f>'Gemensamma Tjänster'!N32</f>
        <v>Dec,Mar,Jun,Sep</v>
      </c>
      <c r="I17" s="115"/>
      <c r="J17" s="116" t="str">
        <f>'Gemensamma Tjänster'!N33</f>
        <v xml:space="preserve"> -</v>
      </c>
    </row>
    <row r="18" spans="3:10" ht="15" hidden="1" customHeight="1" outlineLevel="1" x14ac:dyDescent="0.25">
      <c r="C18" s="107" t="str">
        <f>'Gemensamma Tjänster'!O2</f>
        <v>Infektions-verktyget</v>
      </c>
      <c r="D18" s="114">
        <f>'Gemensamma Tjänster'!O21</f>
        <v>269845.89320400089</v>
      </c>
      <c r="E18" s="115"/>
      <c r="F18" s="94" t="str">
        <f>'Gemensamma Tjänster'!O31</f>
        <v>Kvartal förskott</v>
      </c>
      <c r="G18" s="115"/>
      <c r="H18" s="94" t="str">
        <f>'Gemensamma Tjänster'!O32</f>
        <v>Dec,Mar,Jun,Sep</v>
      </c>
      <c r="I18" s="115"/>
      <c r="J18" s="116" t="str">
        <f>'Gemensamma Tjänster'!O33</f>
        <v xml:space="preserve"> -</v>
      </c>
    </row>
    <row r="19" spans="3:10" ht="15" hidden="1" customHeight="1" outlineLevel="1" x14ac:dyDescent="0.25">
      <c r="C19" s="107" t="str">
        <f>'Gemensamma Tjänster'!P2</f>
        <v>1177 journal</v>
      </c>
      <c r="D19" s="114">
        <f>'Gemensamma Tjänster'!P21</f>
        <v>744713.02422107907</v>
      </c>
      <c r="E19" s="115"/>
      <c r="F19" s="94" t="str">
        <f>'Gemensamma Tjänster'!P31</f>
        <v>Kvartal förskott</v>
      </c>
      <c r="G19" s="115"/>
      <c r="H19" s="94" t="str">
        <f>'Gemensamma Tjänster'!P32</f>
        <v>Dec,Mar,Jun,Sep</v>
      </c>
      <c r="I19" s="115"/>
      <c r="J19" s="116" t="str">
        <f>'Gemensamma Tjänster'!P33</f>
        <v xml:space="preserve"> -</v>
      </c>
    </row>
    <row r="20" spans="3:10" ht="15" hidden="1" customHeight="1" outlineLevel="1" x14ac:dyDescent="0.25">
      <c r="C20" s="107" t="str">
        <f>'Gemensamma Tjänster'!Q2</f>
        <v>Intygstjänster Webcert</v>
      </c>
      <c r="D20" s="114">
        <f>'Gemensamma Tjänster'!Q21</f>
        <v>396002.50091807463</v>
      </c>
      <c r="E20" s="115"/>
      <c r="F20" s="94" t="str">
        <f>'Gemensamma Tjänster'!Q31</f>
        <v>Kvartal förskott</v>
      </c>
      <c r="G20" s="115"/>
      <c r="H20" s="94" t="str">
        <f>'Gemensamma Tjänster'!Q32</f>
        <v>Dec,Mar,Jun,Sep</v>
      </c>
      <c r="I20" s="115"/>
      <c r="J20" s="116" t="str">
        <f>'Gemensamma Tjänster'!Q33</f>
        <v xml:space="preserve"> -</v>
      </c>
    </row>
    <row r="21" spans="3:10" ht="15" hidden="1" customHeight="1" outlineLevel="1" x14ac:dyDescent="0.25">
      <c r="C21" s="107" t="str">
        <f>'Gemensamma Tjänster'!R2</f>
        <v>Nationell patientöversikt</v>
      </c>
      <c r="D21" s="114">
        <f>'Gemensamma Tjänster'!R21</f>
        <v>413195.85048746737</v>
      </c>
      <c r="E21" s="115"/>
      <c r="F21" s="94" t="str">
        <f>'Gemensamma Tjänster'!R31</f>
        <v>Kvartal förskott</v>
      </c>
      <c r="G21" s="115"/>
      <c r="H21" s="94" t="str">
        <f>'Gemensamma Tjänster'!R32</f>
        <v>Dec,Mar,Jun,Sep</v>
      </c>
      <c r="I21" s="115"/>
      <c r="J21" s="116" t="str">
        <f>'Gemensamma Tjänster'!R33</f>
        <v xml:space="preserve"> -</v>
      </c>
    </row>
    <row r="22" spans="3:10" ht="15" hidden="1" customHeight="1" outlineLevel="1" x14ac:dyDescent="0.25">
      <c r="C22" s="107" t="str">
        <f>'Gemensamma Tjänster'!S2</f>
        <v>Pascal</v>
      </c>
      <c r="D22" s="114">
        <f>'Gemensamma Tjänster'!S21</f>
        <v>91050.18696540661</v>
      </c>
      <c r="E22" s="115"/>
      <c r="F22" s="94" t="str">
        <f>'Gemensamma Tjänster'!S31</f>
        <v>Kvartal förskott</v>
      </c>
      <c r="G22" s="115"/>
      <c r="H22" s="94" t="str">
        <f>'Gemensamma Tjänster'!S32</f>
        <v>Dec,Mar,Jun,Sep</v>
      </c>
      <c r="I22" s="115"/>
      <c r="J22" s="116" t="str">
        <f>'Gemensamma Tjänster'!S33</f>
        <v xml:space="preserve"> -</v>
      </c>
    </row>
    <row r="23" spans="3:10" ht="15" hidden="1" customHeight="1" outlineLevel="1" x14ac:dyDescent="0.25">
      <c r="C23" s="107" t="str">
        <f>'Gemensamma Tjänster'!T2</f>
        <v>Rikshandboken i barnhälsovård</v>
      </c>
      <c r="D23" s="114">
        <f>'Gemensamma Tjänster'!T21</f>
        <v>268116.8322793605</v>
      </c>
      <c r="E23" s="115"/>
      <c r="F23" s="94" t="str">
        <f>'Gemensamma Tjänster'!T31</f>
        <v>Kvartal förskott</v>
      </c>
      <c r="G23" s="115"/>
      <c r="H23" s="94" t="str">
        <f>'Gemensamma Tjänster'!T32</f>
        <v>Dec,Mar,Jun,Sep</v>
      </c>
      <c r="I23" s="115"/>
      <c r="J23" s="116" t="str">
        <f>'Gemensamma Tjänster'!T33</f>
        <v xml:space="preserve"> -</v>
      </c>
    </row>
    <row r="24" spans="3:10" ht="15" hidden="1" customHeight="1" outlineLevel="1" x14ac:dyDescent="0.25">
      <c r="C24" s="107" t="str">
        <f>'Gemensamma Tjänster'!U2</f>
        <v>1177 högkostnadsskydd</v>
      </c>
      <c r="D24" s="114">
        <f>'Gemensamma Tjänster'!U21</f>
        <v>200545.13134441446</v>
      </c>
      <c r="E24" s="115"/>
      <c r="F24" s="94" t="str">
        <f>'Gemensamma Tjänster'!U31</f>
        <v>Kvartal förskott</v>
      </c>
      <c r="G24" s="115"/>
      <c r="H24" s="94" t="str">
        <f>'Gemensamma Tjänster'!U32</f>
        <v>Dec,Mar,Jun,Sep</v>
      </c>
      <c r="I24" s="115"/>
      <c r="J24" s="116" t="str">
        <f>'Gemensamma Tjänster'!U33</f>
        <v xml:space="preserve"> -</v>
      </c>
    </row>
    <row r="25" spans="3:10" ht="15" hidden="1" customHeight="1" outlineLevel="1" x14ac:dyDescent="0.25">
      <c r="C25" s="107" t="str">
        <f>'Gemensamma Tjänster'!V2</f>
        <v>NKK Nationellt kliniskt kunskapsstöd</v>
      </c>
      <c r="D25" s="114">
        <f>'Gemensamma Tjänster'!V21</f>
        <v>910350.57682316005</v>
      </c>
      <c r="E25" s="115"/>
      <c r="F25" s="94" t="str">
        <f>'Gemensamma Tjänster'!V31</f>
        <v>Kvartal förskott</v>
      </c>
      <c r="G25" s="115"/>
      <c r="H25" s="94" t="str">
        <f>'Gemensamma Tjänster'!V32</f>
        <v>Dec,Mar,Jun,Sep</v>
      </c>
      <c r="I25" s="115"/>
      <c r="J25" s="116">
        <f>'Gemensamma Tjänster'!V33</f>
        <v>0</v>
      </c>
    </row>
    <row r="26" spans="3:10" ht="15" hidden="1" customHeight="1" outlineLevel="1" x14ac:dyDescent="0.25">
      <c r="C26" s="107" t="str">
        <f>'Gemensamma Tjänster'!W2</f>
        <v>Svenska informationstjänster för läkemedel (Sil)</v>
      </c>
      <c r="D26" s="114">
        <f>'Gemensamma Tjänster'!W21</f>
        <v>1304582.9516196339</v>
      </c>
      <c r="E26" s="115"/>
      <c r="F26" s="94" t="str">
        <f>'Gemensamma Tjänster'!W31</f>
        <v>Kvartal förskott</v>
      </c>
      <c r="G26" s="115"/>
      <c r="H26" s="94" t="str">
        <f>'Gemensamma Tjänster'!W32</f>
        <v>Dec,Mar,Jun,Sep</v>
      </c>
      <c r="I26" s="115"/>
      <c r="J26" s="116" t="str">
        <f>'Gemensamma Tjänster'!W33</f>
        <v xml:space="preserve"> -</v>
      </c>
    </row>
    <row r="27" spans="3:10" ht="15" hidden="1" customHeight="1" outlineLevel="1" x14ac:dyDescent="0.25">
      <c r="C27" s="107" t="str">
        <f>'Gemensamma Tjänster'!X2</f>
        <v>UMO (Youmo)</v>
      </c>
      <c r="D27" s="114">
        <f>'Gemensamma Tjänster'!X21</f>
        <v>537571.52544916153</v>
      </c>
      <c r="E27" s="115"/>
      <c r="F27" s="94" t="str">
        <f>'Gemensamma Tjänster'!X31</f>
        <v>Kvartal förskott</v>
      </c>
      <c r="G27" s="115"/>
      <c r="H27" s="94" t="str">
        <f>'Gemensamma Tjänster'!X32</f>
        <v>Dec,Mar,Jun,Sep</v>
      </c>
      <c r="I27" s="115"/>
      <c r="J27" s="116" t="str">
        <f>'Gemensamma Tjänster'!X33</f>
        <v xml:space="preserve"> -</v>
      </c>
    </row>
    <row r="28" spans="3:10" ht="15" hidden="1" customHeight="1" outlineLevel="1" x14ac:dyDescent="0.25">
      <c r="C28" s="107" t="str">
        <f>'Gemensamma Tjänster'!Y2</f>
        <v>Vårdhandboken</v>
      </c>
      <c r="D28" s="114">
        <f>'Gemensamma Tjänster'!Y21</f>
        <v>284372.16629713587</v>
      </c>
      <c r="E28" s="115"/>
      <c r="F28" s="94" t="str">
        <f>'Gemensamma Tjänster'!Y31</f>
        <v>Kvartal förskott</v>
      </c>
      <c r="G28" s="115"/>
      <c r="H28" s="94" t="str">
        <f>'Gemensamma Tjänster'!Y32</f>
        <v>Dec,Mar,Jun,Sep</v>
      </c>
      <c r="I28" s="115"/>
      <c r="J28" s="116" t="str">
        <f>'Gemensamma Tjänster'!Y33</f>
        <v xml:space="preserve"> -</v>
      </c>
    </row>
    <row r="29" spans="3:10" ht="15" hidden="1" customHeight="1" outlineLevel="1" x14ac:dyDescent="0.25">
      <c r="C29" s="107" t="str">
        <f>'Gemensamma Tjänster'!Z2</f>
        <v>1177 rådgivningsstöd webb</v>
      </c>
      <c r="D29" s="114">
        <f>'Gemensamma Tjänster'!Z21</f>
        <v>230451.40136222565</v>
      </c>
      <c r="E29" s="115"/>
      <c r="F29" s="94" t="str">
        <f>'Gemensamma Tjänster'!Z31</f>
        <v>Kvartal förskott</v>
      </c>
      <c r="G29" s="115"/>
      <c r="H29" s="94" t="str">
        <f>'Gemensamma Tjänster'!Z32</f>
        <v>Dec,Mar,Jun,Sep</v>
      </c>
      <c r="I29" s="115"/>
      <c r="J29" s="116" t="str">
        <f>'Gemensamma Tjänster'!Z33</f>
        <v xml:space="preserve"> -</v>
      </c>
    </row>
    <row r="30" spans="3:10" ht="15" hidden="1" customHeight="1" outlineLevel="1" x14ac:dyDescent="0.25">
      <c r="C30" s="107" t="str">
        <f>'Gemensamma Tjänster'!AA2</f>
        <v>1177  stöd och behandlings-plattform</v>
      </c>
      <c r="D30" s="114">
        <f>'Gemensamma Tjänster'!AA21</f>
        <v>1006696.0128702777</v>
      </c>
      <c r="E30" s="115"/>
      <c r="F30" s="94" t="str">
        <f>'Gemensamma Tjänster'!AA31</f>
        <v>Kvartal förskott</v>
      </c>
      <c r="G30" s="115"/>
      <c r="H30" s="94" t="str">
        <f>'Gemensamma Tjänster'!AA32</f>
        <v>Dec,Mar,Jun,Sep</v>
      </c>
      <c r="I30" s="115"/>
      <c r="J30" s="116" t="str">
        <f>'Gemensamma Tjänster'!AA33</f>
        <v xml:space="preserve"> -</v>
      </c>
    </row>
    <row r="31" spans="3:10" ht="15" hidden="1" customHeight="1" outlineLevel="1" x14ac:dyDescent="0.25">
      <c r="C31" s="107" t="str">
        <f>'Gemensamma Tjänster'!AB2</f>
        <v>Utomläns- fakturering</v>
      </c>
      <c r="D31" s="114">
        <f>'Gemensamma Tjänster'!AB21</f>
        <v>101359.71272857487</v>
      </c>
      <c r="E31" s="115"/>
      <c r="F31" s="94" t="str">
        <f>'Gemensamma Tjänster'!AB31</f>
        <v>Kvartal förskott</v>
      </c>
      <c r="G31" s="115"/>
      <c r="H31" s="94" t="str">
        <f>'Gemensamma Tjänster'!AB32</f>
        <v>Dec,Mar,Jun,Sep</v>
      </c>
      <c r="I31" s="115"/>
      <c r="J31" s="116" t="str">
        <f>'Gemensamma Tjänster'!AB33</f>
        <v xml:space="preserve"> -</v>
      </c>
    </row>
    <row r="32" spans="3:10" ht="15" hidden="1" customHeight="1" outlineLevel="1" x14ac:dyDescent="0.25">
      <c r="C32" s="107" t="str">
        <f>'Gemensamma Tjänster'!AC2</f>
        <v>Gemensam infrastruktur</v>
      </c>
      <c r="D32" s="114">
        <f>'Gemensamma Tjänster'!AC21</f>
        <v>2241991.1705872607</v>
      </c>
      <c r="E32" s="115"/>
      <c r="F32" s="94" t="str">
        <f>'Gemensamma Tjänster'!AC31</f>
        <v>Kvartal förskott</v>
      </c>
      <c r="G32" s="115"/>
      <c r="H32" s="94" t="str">
        <f>'Gemensamma Tjänster'!AC32</f>
        <v>Dec,Mar,Jun,Sep</v>
      </c>
      <c r="I32" s="115"/>
      <c r="J32" s="116" t="str">
        <f>'Gemensamma Tjänster'!AC33</f>
        <v xml:space="preserve"> -</v>
      </c>
    </row>
    <row r="33" spans="3:10" ht="15" hidden="1" customHeight="1" outlineLevel="1" x14ac:dyDescent="0.25">
      <c r="C33" s="107" t="str">
        <f>'Gemensamma Tjänster'!AD2</f>
        <v>Gemensam arkitektur</v>
      </c>
      <c r="D33" s="114">
        <f>'Gemensamma Tjänster'!AD21</f>
        <v>648680.98046655231</v>
      </c>
      <c r="E33" s="115"/>
      <c r="F33" s="94" t="str">
        <f>'Gemensamma Tjänster'!AD31</f>
        <v>Kvartal förskott</v>
      </c>
      <c r="G33" s="115"/>
      <c r="H33" s="94" t="str">
        <f>'Gemensamma Tjänster'!AD32</f>
        <v>Dec,Mar,Jun,Sep</v>
      </c>
      <c r="I33" s="115"/>
      <c r="J33" s="116" t="str">
        <f>'Gemensamma Tjänster'!AD33</f>
        <v xml:space="preserve"> -</v>
      </c>
    </row>
    <row r="34" spans="3:10" ht="15" hidden="1" customHeight="1" outlineLevel="1" x14ac:dyDescent="0.25">
      <c r="C34" s="107" t="str">
        <f>'Gemensamma Tjänster'!AE2</f>
        <v>1177 listning</v>
      </c>
      <c r="D34" s="114">
        <f>'Gemensamma Tjänster'!AE21</f>
        <v>169056.77058055735</v>
      </c>
      <c r="E34" s="115"/>
      <c r="F34" s="94" t="str">
        <f>'Gemensamma Tjänster'!AE31</f>
        <v>Kvartal förskott</v>
      </c>
      <c r="G34" s="115"/>
      <c r="H34" s="94" t="str">
        <f>'Gemensamma Tjänster'!AE32</f>
        <v>Dec,Mar,Jun,Sep</v>
      </c>
      <c r="I34" s="115"/>
      <c r="J34" s="116" t="str">
        <f>'Gemensamma Tjänster'!AE33</f>
        <v xml:space="preserve"> -</v>
      </c>
    </row>
    <row r="35" spans="3:10" ht="15" hidden="1" customHeight="1" outlineLevel="1" x14ac:dyDescent="0.25">
      <c r="C35" s="107" t="str">
        <f>'Gemensamma Tjänster'!AF2</f>
        <v>IAM IDP Gemensam del</v>
      </c>
      <c r="D35" s="114">
        <f>'Gemensamma Tjänster'!AF21</f>
        <v>235230.09349270049</v>
      </c>
      <c r="E35" s="115"/>
      <c r="F35" s="94" t="str">
        <f>'Gemensamma Tjänster'!AF31</f>
        <v>Kvartal förskott</v>
      </c>
      <c r="G35" s="115"/>
      <c r="H35" s="94" t="str">
        <f>'Gemensamma Tjänster'!AF32</f>
        <v>Dec,Mar,Jun,Sep</v>
      </c>
      <c r="I35" s="115"/>
      <c r="J35" s="116">
        <f>'Gemensamma Tjänster'!AF33</f>
        <v>0</v>
      </c>
    </row>
    <row r="36" spans="3:10" ht="15" hidden="1" customHeight="1" outlineLevel="1" x14ac:dyDescent="0.25">
      <c r="C36" s="107" t="str">
        <f>'Gemensamma Tjänster'!AG2</f>
        <v>Överskjutande SMS &amp; Inloggnings-kostnader Prel</v>
      </c>
      <c r="D36" s="114">
        <f>'Gemensamma Tjänster'!AG21</f>
        <v>557650</v>
      </c>
      <c r="E36" s="115"/>
      <c r="F36" s="94" t="str">
        <f>'Gemensamma Tjänster'!AG31</f>
        <v>Överskjutande utöver 18,2 mkr</v>
      </c>
      <c r="G36" s="115"/>
      <c r="H36" s="94" t="str">
        <f>'Gemensamma Tjänster'!AG32</f>
        <v>Efter årsslut 2024</v>
      </c>
      <c r="I36" s="115"/>
      <c r="J36" s="116">
        <f>'Gemensamma Tjänster'!AG33</f>
        <v>0</v>
      </c>
    </row>
    <row r="37" spans="3:10" ht="15" hidden="1" customHeight="1" outlineLevel="1" x14ac:dyDescent="0.25">
      <c r="C37" s="107" t="str">
        <f>'Gemensamma Tjänster'!AH2</f>
        <v>1177 tidbokning
NY i förv.</v>
      </c>
      <c r="D37" s="114">
        <f>'Gemensamma Tjänster'!AH21</f>
        <v>423048.12068579911</v>
      </c>
      <c r="E37" s="115"/>
      <c r="F37" s="94" t="str">
        <f>'Gemensamma Tjänster'!AH31</f>
        <v>Kvartal förskott</v>
      </c>
      <c r="G37" s="115"/>
      <c r="H37" s="94" t="str">
        <f>'Gemensamma Tjänster'!AH32</f>
        <v>Dec,Mar,Jun,Sep</v>
      </c>
      <c r="I37" s="115"/>
      <c r="J37" s="116">
        <f>'Gemensamma Tjänster'!AH33</f>
        <v>0</v>
      </c>
    </row>
    <row r="38" spans="3:10" ht="15" hidden="1" customHeight="1" outlineLevel="1" x14ac:dyDescent="0.25">
      <c r="C38" s="107">
        <f>'Gemensamma Tjänster'!AI2</f>
        <v>0</v>
      </c>
      <c r="D38" s="114">
        <f>'Gemensamma Tjänster'!AI21</f>
        <v>0</v>
      </c>
      <c r="E38" s="115"/>
      <c r="F38" s="94">
        <f>'Gemensamma Tjänster'!AI31</f>
        <v>0</v>
      </c>
      <c r="G38" s="115"/>
      <c r="H38" s="94">
        <f>'Gemensamma Tjänster'!AI32</f>
        <v>0</v>
      </c>
      <c r="I38" s="115"/>
      <c r="J38" s="116">
        <f>'Gemensamma Tjänster'!AI33</f>
        <v>0</v>
      </c>
    </row>
    <row r="39" spans="3:10" ht="15" hidden="1" customHeight="1" outlineLevel="1" x14ac:dyDescent="0.25">
      <c r="C39" s="107">
        <f>'Gemensamma Tjänster'!AJ2</f>
        <v>0</v>
      </c>
      <c r="D39" s="114">
        <f>'Gemensamma Tjänster'!AJ21</f>
        <v>0</v>
      </c>
      <c r="E39" s="115"/>
      <c r="F39" s="94">
        <f>'Gemensamma Tjänster'!AJ31</f>
        <v>0</v>
      </c>
      <c r="G39" s="115"/>
      <c r="H39" s="94">
        <f>'Gemensamma Tjänster'!AJ32</f>
        <v>0</v>
      </c>
      <c r="I39" s="115"/>
      <c r="J39" s="116">
        <f>'Gemensamma Tjänster'!AJ33</f>
        <v>0</v>
      </c>
    </row>
    <row r="40" spans="3:10" ht="15" hidden="1" customHeight="1" outlineLevel="1" x14ac:dyDescent="0.25">
      <c r="C40" s="107">
        <f>'Gemensamma Tjänster'!AK2</f>
        <v>0</v>
      </c>
      <c r="D40" s="114">
        <f>'Gemensamma Tjänster'!AK21</f>
        <v>0</v>
      </c>
      <c r="E40" s="115"/>
      <c r="F40" s="94">
        <f>'Gemensamma Tjänster'!AK31</f>
        <v>0</v>
      </c>
      <c r="G40" s="115"/>
      <c r="H40" s="94">
        <f>'Gemensamma Tjänster'!AK32</f>
        <v>0</v>
      </c>
      <c r="I40" s="115"/>
      <c r="J40" s="116">
        <f>'Gemensamma Tjänster'!AK33</f>
        <v>0</v>
      </c>
    </row>
    <row r="41" spans="3:10" ht="15" hidden="1" customHeight="1" outlineLevel="1" x14ac:dyDescent="0.25">
      <c r="C41" s="107">
        <f>'Gemensamma Tjänster'!AL2</f>
        <v>0</v>
      </c>
      <c r="D41" s="114">
        <f>'Gemensamma Tjänster'!AL21</f>
        <v>0</v>
      </c>
      <c r="E41" s="115"/>
      <c r="F41" s="94">
        <f>'Gemensamma Tjänster'!AL31</f>
        <v>0</v>
      </c>
      <c r="G41" s="115"/>
      <c r="H41" s="94">
        <f>'Gemensamma Tjänster'!AL32</f>
        <v>0</v>
      </c>
      <c r="I41" s="115"/>
      <c r="J41" s="116">
        <f>'Gemensamma Tjänster'!AL33</f>
        <v>0</v>
      </c>
    </row>
    <row r="42" spans="3:10" ht="15" hidden="1" customHeight="1" outlineLevel="1" x14ac:dyDescent="0.25">
      <c r="C42" s="107">
        <f>'Gemensamma Tjänster'!AM2</f>
        <v>0</v>
      </c>
      <c r="D42" s="114">
        <f>'Gemensamma Tjänster'!AM21</f>
        <v>0</v>
      </c>
      <c r="E42" s="115"/>
      <c r="F42" s="94">
        <f>'Gemensamma Tjänster'!AM31</f>
        <v>0</v>
      </c>
      <c r="G42" s="115"/>
      <c r="H42" s="94">
        <f>'Gemensamma Tjänster'!AM32</f>
        <v>0</v>
      </c>
      <c r="I42" s="115"/>
      <c r="J42" s="116">
        <f>'Gemensamma Tjänster'!AM33</f>
        <v>0</v>
      </c>
    </row>
    <row r="43" spans="3:10" ht="15" hidden="1" customHeight="1" outlineLevel="1" x14ac:dyDescent="0.25">
      <c r="C43" s="107">
        <f>'Gemensamma Tjänster'!AN2</f>
        <v>0</v>
      </c>
      <c r="D43" s="114">
        <f>'Gemensamma Tjänster'!AN21</f>
        <v>0</v>
      </c>
      <c r="E43" s="115"/>
      <c r="F43" s="94">
        <f>'Gemensamma Tjänster'!AN31</f>
        <v>0</v>
      </c>
      <c r="G43" s="115"/>
      <c r="H43" s="94">
        <f>'Gemensamma Tjänster'!AN32</f>
        <v>0</v>
      </c>
      <c r="I43" s="115"/>
      <c r="J43" s="116">
        <f>'Gemensamma Tjänster'!AN33</f>
        <v>0</v>
      </c>
    </row>
    <row r="44" spans="3:10" ht="15" hidden="1" customHeight="1" outlineLevel="1" x14ac:dyDescent="0.25">
      <c r="C44" s="107">
        <f>'Gemensamma Tjänster'!AO2</f>
        <v>0</v>
      </c>
      <c r="D44" s="114">
        <f>'Gemensamma Tjänster'!AO21</f>
        <v>0</v>
      </c>
      <c r="E44" s="115"/>
      <c r="F44" s="94">
        <f>'Gemensamma Tjänster'!AO31</f>
        <v>0</v>
      </c>
      <c r="G44" s="115"/>
      <c r="H44" s="94">
        <f>'Gemensamma Tjänster'!AO32</f>
        <v>0</v>
      </c>
      <c r="I44" s="115"/>
      <c r="J44" s="116">
        <f>'Gemensamma Tjänster'!AO33</f>
        <v>0</v>
      </c>
    </row>
    <row r="45" spans="3:10" ht="15" hidden="1" customHeight="1" outlineLevel="1" x14ac:dyDescent="0.25">
      <c r="C45" s="107">
        <f>'Gemensamma Tjänster'!AP2</f>
        <v>0</v>
      </c>
      <c r="D45" s="114">
        <f>'Gemensamma Tjänster'!AP21</f>
        <v>0</v>
      </c>
      <c r="E45" s="115"/>
      <c r="F45" s="94">
        <f>'Gemensamma Tjänster'!AP31</f>
        <v>0</v>
      </c>
      <c r="G45" s="115"/>
      <c r="H45" s="94">
        <f>'Gemensamma Tjänster'!AP32</f>
        <v>0</v>
      </c>
      <c r="I45" s="115"/>
      <c r="J45" s="116">
        <f>'Gemensamma Tjänster'!AP33</f>
        <v>0</v>
      </c>
    </row>
    <row r="46" spans="3:10" ht="15" hidden="1" customHeight="1" outlineLevel="1" x14ac:dyDescent="0.25">
      <c r="C46" s="107">
        <f>'Gemensamma Tjänster'!AQ2</f>
        <v>0</v>
      </c>
      <c r="D46" s="114">
        <f>'Gemensamma Tjänster'!AQ21</f>
        <v>0</v>
      </c>
      <c r="E46" s="115"/>
      <c r="F46" s="94">
        <f>'Gemensamma Tjänster'!AQ31</f>
        <v>0</v>
      </c>
      <c r="G46" s="115"/>
      <c r="H46" s="94">
        <f>'Gemensamma Tjänster'!AQ32</f>
        <v>0</v>
      </c>
      <c r="I46" s="115"/>
      <c r="J46" s="116">
        <f>'Gemensamma Tjänster'!AQ33</f>
        <v>0</v>
      </c>
    </row>
    <row r="47" spans="3:10" ht="15" hidden="1" customHeight="1" outlineLevel="1" x14ac:dyDescent="0.25">
      <c r="C47" s="107">
        <f>'Gemensamma Tjänster'!AR2</f>
        <v>0</v>
      </c>
      <c r="D47" s="114">
        <f>'Gemensamma Tjänster'!AR21</f>
        <v>0</v>
      </c>
      <c r="E47" s="115"/>
      <c r="F47" s="94">
        <f>'Gemensamma Tjänster'!AR31</f>
        <v>0</v>
      </c>
      <c r="G47" s="115"/>
      <c r="H47" s="94">
        <f>'Gemensamma Tjänster'!AR32</f>
        <v>0</v>
      </c>
      <c r="I47" s="115"/>
      <c r="J47" s="116">
        <f>'Gemensamma Tjänster'!AR33</f>
        <v>0</v>
      </c>
    </row>
    <row r="48" spans="3:10" ht="15" hidden="1" customHeight="1" outlineLevel="1" x14ac:dyDescent="0.25">
      <c r="C48" s="107">
        <f>'Gemensamma Tjänster'!AS2</f>
        <v>0</v>
      </c>
      <c r="D48" s="114">
        <f>'Gemensamma Tjänster'!AS21</f>
        <v>0</v>
      </c>
      <c r="E48" s="115"/>
      <c r="F48" s="94">
        <f>'Gemensamma Tjänster'!AS31</f>
        <v>0</v>
      </c>
      <c r="G48" s="115"/>
      <c r="H48" s="94">
        <f>'Gemensamma Tjänster'!AS32</f>
        <v>0</v>
      </c>
      <c r="I48" s="115"/>
      <c r="J48" s="116">
        <f>'Gemensamma Tjänster'!AS33</f>
        <v>0</v>
      </c>
    </row>
    <row r="49" spans="3:10" ht="15" hidden="1" customHeight="1" outlineLevel="1" x14ac:dyDescent="0.25">
      <c r="C49" s="107">
        <f>'Gemensamma Tjänster'!AT2</f>
        <v>0</v>
      </c>
      <c r="D49" s="114">
        <f>'Gemensamma Tjänster'!AT21</f>
        <v>0</v>
      </c>
      <c r="E49" s="115"/>
      <c r="F49" s="94">
        <f>'Gemensamma Tjänster'!AT31</f>
        <v>0</v>
      </c>
      <c r="G49" s="115"/>
      <c r="H49" s="94">
        <f>'Gemensamma Tjänster'!AT32</f>
        <v>0</v>
      </c>
      <c r="I49" s="115"/>
      <c r="J49" s="116">
        <f>'Gemensamma Tjänster'!AT33</f>
        <v>0</v>
      </c>
    </row>
    <row r="50" spans="3:10" ht="15" hidden="1" customHeight="1" outlineLevel="1" x14ac:dyDescent="0.25">
      <c r="C50" s="107">
        <f>'Gemensamma Tjänster'!AU2</f>
        <v>0</v>
      </c>
      <c r="D50" s="114">
        <f>'Gemensamma Tjänster'!AU21</f>
        <v>0</v>
      </c>
      <c r="E50" s="115"/>
      <c r="F50" s="94">
        <f>'Gemensamma Tjänster'!AU31</f>
        <v>0</v>
      </c>
      <c r="G50" s="115"/>
      <c r="H50" s="94">
        <f>'Gemensamma Tjänster'!AU32</f>
        <v>0</v>
      </c>
      <c r="I50" s="115"/>
      <c r="J50" s="116">
        <f>'Gemensamma Tjänster'!AU33</f>
        <v>0</v>
      </c>
    </row>
    <row r="51" spans="3:10" ht="15" hidden="1" customHeight="1" outlineLevel="1" x14ac:dyDescent="0.25">
      <c r="C51" s="107">
        <f>'Gemensamma Tjänster'!AV2</f>
        <v>0</v>
      </c>
      <c r="D51" s="114">
        <f>'Gemensamma Tjänster'!AV21</f>
        <v>0</v>
      </c>
      <c r="E51" s="115"/>
      <c r="F51" s="94">
        <f>'Gemensamma Tjänster'!AV31</f>
        <v>0</v>
      </c>
      <c r="G51" s="115"/>
      <c r="H51" s="94">
        <f>'Gemensamma Tjänster'!AV32</f>
        <v>0</v>
      </c>
      <c r="I51" s="115"/>
      <c r="J51" s="116">
        <f>'Gemensamma Tjänster'!AV33</f>
        <v>0</v>
      </c>
    </row>
    <row r="52" spans="3:10" ht="15" hidden="1" customHeight="1" outlineLevel="1" x14ac:dyDescent="0.25">
      <c r="C52" s="107">
        <f>'Gemensamma Tjänster'!AW2</f>
        <v>0</v>
      </c>
      <c r="D52" s="114">
        <f>'Gemensamma Tjänster'!AW21</f>
        <v>0</v>
      </c>
      <c r="E52" s="115"/>
      <c r="F52" s="94">
        <f>'Gemensamma Tjänster'!AW31</f>
        <v>0</v>
      </c>
      <c r="G52" s="115"/>
      <c r="H52" s="94">
        <f>'Gemensamma Tjänster'!AW32</f>
        <v>0</v>
      </c>
      <c r="I52" s="115"/>
      <c r="J52" s="116">
        <f>'Gemensamma Tjänster'!AW33</f>
        <v>0</v>
      </c>
    </row>
    <row r="53" spans="3:10" ht="15" hidden="1" customHeight="1" outlineLevel="1" x14ac:dyDescent="0.25">
      <c r="C53" s="107">
        <f>'Gemensamma Tjänster'!AX2</f>
        <v>0</v>
      </c>
      <c r="D53" s="114">
        <f>'Gemensamma Tjänster'!AX21</f>
        <v>0</v>
      </c>
      <c r="E53" s="115"/>
      <c r="F53" s="94">
        <f>'Gemensamma Tjänster'!AX31</f>
        <v>0</v>
      </c>
      <c r="G53" s="115"/>
      <c r="H53" s="94">
        <f>'Gemensamma Tjänster'!AX32</f>
        <v>0</v>
      </c>
      <c r="I53" s="115"/>
      <c r="J53" s="116">
        <f>'Gemensamma Tjänster'!AX33</f>
        <v>0</v>
      </c>
    </row>
    <row r="54" spans="3:10" ht="15" hidden="1" customHeight="1" outlineLevel="1" x14ac:dyDescent="0.25">
      <c r="C54" s="107">
        <f>'Gemensamma Tjänster'!AY2</f>
        <v>0</v>
      </c>
      <c r="D54" s="114">
        <f>'Gemensamma Tjänster'!AY21</f>
        <v>0</v>
      </c>
      <c r="E54" s="115"/>
      <c r="F54" s="94">
        <f>'Gemensamma Tjänster'!AY31</f>
        <v>0</v>
      </c>
      <c r="G54" s="115"/>
      <c r="H54" s="94">
        <f>'Gemensamma Tjänster'!AY32</f>
        <v>0</v>
      </c>
      <c r="I54" s="115"/>
      <c r="J54" s="116">
        <f>'Gemensamma Tjänster'!AY33</f>
        <v>0</v>
      </c>
    </row>
    <row r="55" spans="3:10" ht="15" hidden="1" customHeight="1" outlineLevel="1" thickBot="1" x14ac:dyDescent="0.3">
      <c r="C55" s="117">
        <f>'Gemensamma Tjänster'!AZ2</f>
        <v>0</v>
      </c>
      <c r="D55" s="118">
        <f>'Gemensamma Tjänster'!AZ21</f>
        <v>0</v>
      </c>
      <c r="E55" s="119"/>
      <c r="F55" s="95">
        <f>'Gemensamma Tjänster'!AZ31</f>
        <v>0</v>
      </c>
      <c r="G55" s="119"/>
      <c r="H55" s="95">
        <f>'Gemensamma Tjänster'!AZ32</f>
        <v>0</v>
      </c>
      <c r="I55" s="119"/>
      <c r="J55" s="120">
        <f>'Gemensamma Tjänster'!AZ33</f>
        <v>0</v>
      </c>
    </row>
    <row r="56" spans="3:10" hidden="1" outlineLevel="1" x14ac:dyDescent="0.25">
      <c r="C56" s="115"/>
      <c r="D56" s="114"/>
      <c r="E56" s="115"/>
      <c r="F56" s="115"/>
      <c r="G56" s="115"/>
      <c r="H56" s="115"/>
      <c r="I56" s="115"/>
      <c r="J56" s="115"/>
    </row>
    <row r="57" spans="3:10" ht="15.75" collapsed="1" thickBot="1" x14ac:dyDescent="0.3">
      <c r="C57" s="115"/>
      <c r="D57" s="121"/>
      <c r="E57" s="115"/>
      <c r="F57" s="115"/>
      <c r="G57" s="115"/>
      <c r="H57" s="115"/>
      <c r="I57" s="115"/>
      <c r="J57" s="115"/>
    </row>
    <row r="58" spans="3:10" ht="21" x14ac:dyDescent="0.25">
      <c r="C58" s="108" t="s">
        <v>31</v>
      </c>
      <c r="D58" s="109">
        <f>SUM(D59:D107)</f>
        <v>7103170.7116356473</v>
      </c>
      <c r="E58" s="110"/>
      <c r="F58" s="110" t="s">
        <v>39</v>
      </c>
      <c r="G58" s="110"/>
      <c r="H58" s="110"/>
      <c r="I58" s="110"/>
      <c r="J58" s="122"/>
    </row>
    <row r="59" spans="3:10" hidden="1" outlineLevel="1" x14ac:dyDescent="0.25">
      <c r="C59" s="107" t="str">
        <f>'Valbara Tjänster'!F1</f>
        <v>Händelseanalys (Nitha)</v>
      </c>
      <c r="D59" s="114">
        <f>'Valbara Tjänster'!F17</f>
        <v>156124.85584800001</v>
      </c>
      <c r="E59" s="115"/>
      <c r="F59" s="115" t="str">
        <f>'Valbara Tjänster'!F27</f>
        <v>Kvartal förskott</v>
      </c>
      <c r="G59" s="115"/>
      <c r="H59" s="115" t="str">
        <f>'Valbara Tjänster'!F28</f>
        <v>Dec,Mar,Jun,Sep</v>
      </c>
      <c r="I59" s="115"/>
      <c r="J59" s="116" t="str">
        <f>'Valbara Tjänster'!F29</f>
        <v>N/A</v>
      </c>
    </row>
    <row r="60" spans="3:10" ht="30" hidden="1" outlineLevel="1" x14ac:dyDescent="0.25">
      <c r="C60" s="107" t="str">
        <f>'Valbara Tjänster'!J1</f>
        <v>IAM IdP
(egna anslutningar)</v>
      </c>
      <c r="D60" s="114">
        <f>'Valbara Tjänster'!J17</f>
        <v>44265.624000000003</v>
      </c>
      <c r="E60" s="115"/>
      <c r="F60" s="115" t="str">
        <f>'Valbara Tjänster'!J27</f>
        <v>Kvartal förskott</v>
      </c>
      <c r="G60" s="115"/>
      <c r="H60" s="115" t="str">
        <f>'Valbara Tjänster'!J28</f>
        <v>Dec,Mar,Jun,Sep</v>
      </c>
      <c r="I60" s="115"/>
      <c r="J60" s="116" t="str">
        <f>'Valbara Tjänster'!J29</f>
        <v>N/A</v>
      </c>
    </row>
    <row r="61" spans="3:10" hidden="1" outlineLevel="1" x14ac:dyDescent="0.25">
      <c r="C61" s="107" t="str">
        <f>'Valbara Tjänster'!N1</f>
        <v>Säkerhets-tjänster Logg, spärr &amp; samtycke</v>
      </c>
      <c r="D61" s="114">
        <f>'Valbara Tjänster'!N17</f>
        <v>44265.624000000003</v>
      </c>
      <c r="E61" s="115"/>
      <c r="F61" s="115" t="str">
        <f>'Valbara Tjänster'!N27</f>
        <v>Kvartal förskott</v>
      </c>
      <c r="G61" s="115"/>
      <c r="H61" s="115" t="str">
        <f>'Valbara Tjänster'!N28</f>
        <v>Dec,Mar,Jun,Sep</v>
      </c>
      <c r="I61" s="115"/>
      <c r="J61" s="116" t="str">
        <f>'Valbara Tjänster'!N29</f>
        <v>N/A</v>
      </c>
    </row>
    <row r="62" spans="3:10" hidden="1" outlineLevel="1" x14ac:dyDescent="0.25">
      <c r="C62" s="107" t="str">
        <f>'Valbara Tjänster'!R1</f>
        <v>IAM Autentisering (egna anslutningar)</v>
      </c>
      <c r="D62" s="114">
        <f>'Valbara Tjänster'!R17</f>
        <v>0</v>
      </c>
      <c r="E62" s="115"/>
      <c r="F62" s="115" t="str">
        <f>'Valbara Tjänster'!R27</f>
        <v>Kvartal förskott</v>
      </c>
      <c r="G62" s="115"/>
      <c r="H62" s="115" t="str">
        <f>'Valbara Tjänster'!R28</f>
        <v>Dec,Mar,Jun,Sep</v>
      </c>
      <c r="I62" s="115"/>
      <c r="J62" s="116" t="str">
        <f>'Valbara Tjänster'!R29</f>
        <v>N/A</v>
      </c>
    </row>
    <row r="63" spans="3:10" hidden="1" outlineLevel="1" x14ac:dyDescent="0.25">
      <c r="C63" s="107" t="str">
        <f>'Valbara Tjänster'!V1</f>
        <v>Personuppgifts- tjänst</v>
      </c>
      <c r="D63" s="114">
        <f>'Valbara Tjänster'!V17</f>
        <v>44265.624000000003</v>
      </c>
      <c r="E63" s="115"/>
      <c r="F63" s="115" t="str">
        <f>'Valbara Tjänster'!V27</f>
        <v>Kvartal förskott</v>
      </c>
      <c r="G63" s="115"/>
      <c r="H63" s="115" t="str">
        <f>'Valbara Tjänster'!V28</f>
        <v>Dec,Mar,Jun,Sep</v>
      </c>
      <c r="I63" s="115"/>
      <c r="J63" s="116" t="str">
        <f>'Valbara Tjänster'!V29</f>
        <v>N/A</v>
      </c>
    </row>
    <row r="64" spans="3:10" ht="45" hidden="1" outlineLevel="1" x14ac:dyDescent="0.25">
      <c r="C64" s="107" t="str">
        <f>'Valbara Tjänster'!Z1</f>
        <v xml:space="preserve">1177 formulär- hantering </v>
      </c>
      <c r="D64" s="114">
        <f>'Valbara Tjänster'!Z17</f>
        <v>333023.56903920003</v>
      </c>
      <c r="E64" s="115"/>
      <c r="F64" s="115" t="str">
        <f>'Valbara Tjänster'!Z27</f>
        <v>Kvartal förskott</v>
      </c>
      <c r="G64" s="115"/>
      <c r="H64" s="115" t="str">
        <f>'Valbara Tjänster'!Z28</f>
        <v>Dec,Mar,Jun,Sep</v>
      </c>
      <c r="I64" s="115"/>
      <c r="J64" s="116" t="str">
        <f>'Valbara Tjänster'!Z29</f>
        <v>N/A</v>
      </c>
    </row>
    <row r="65" spans="3:10" hidden="1" outlineLevel="1" x14ac:dyDescent="0.25">
      <c r="C65" s="107" t="str">
        <f>'Valbara Tjänster'!AD1</f>
        <v xml:space="preserve">Ombudstjänsten </v>
      </c>
      <c r="D65" s="114">
        <f>'Valbara Tjänster'!AD17</f>
        <v>108645.5475456</v>
      </c>
      <c r="E65" s="115"/>
      <c r="F65" s="115" t="str">
        <f>'Valbara Tjänster'!AD27</f>
        <v>Kvartal förskott</v>
      </c>
      <c r="G65" s="115"/>
      <c r="H65" s="115" t="str">
        <f>'Valbara Tjänster'!AD28</f>
        <v>Dec,Mar,Jun,Sep</v>
      </c>
      <c r="I65" s="115"/>
      <c r="J65" s="116" t="str">
        <f>'Valbara Tjänster'!AD29</f>
        <v>N/A</v>
      </c>
    </row>
    <row r="66" spans="3:10" ht="120" hidden="1" outlineLevel="1" x14ac:dyDescent="0.25">
      <c r="C66" s="107" t="str">
        <f>'Valbara Tjänster'!AH1</f>
        <v>Hjälpmedels-tjänsten abonnemang</v>
      </c>
      <c r="D66" s="114">
        <f>'Valbara Tjänster'!AH17</f>
        <v>31200</v>
      </c>
      <c r="E66" s="115"/>
      <c r="F66" s="11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115"/>
      <c r="H66" s="115" t="str">
        <f>'Valbara Tjänster'!AH28</f>
        <v>Dec, Mar, Jun, Sep</v>
      </c>
      <c r="I66" s="115"/>
      <c r="J66" s="116" t="str">
        <f>'Valbara Tjänster'!AH29</f>
        <v>Prognos</v>
      </c>
    </row>
    <row r="67" spans="3:10" ht="45" hidden="1" outlineLevel="1" x14ac:dyDescent="0.25">
      <c r="C67" s="107" t="str">
        <f>'Valbara Tjänster'!AL1</f>
        <v>E-klient</v>
      </c>
      <c r="D67" s="114">
        <f>'Valbara Tjänster'!AL17</f>
        <v>949459.68</v>
      </c>
      <c r="E67" s="115"/>
      <c r="F67" s="115" t="str">
        <f>'Valbara Tjänster'!AL27</f>
        <v>Halvårsvis i efterskott av förvaltning. Volymbaserade priser</v>
      </c>
      <c r="G67" s="115"/>
      <c r="H67" s="115" t="str">
        <f>'Valbara Tjänster'!AL28</f>
        <v>Jun, Dec</v>
      </c>
      <c r="I67" s="115"/>
      <c r="J67" s="116" t="str">
        <f>'Valbara Tjänster'!AL29</f>
        <v>Prognos 2023! Faktureras av förvaltningen</v>
      </c>
    </row>
    <row r="68" spans="3:10" ht="60" hidden="1" outlineLevel="1" x14ac:dyDescent="0.25">
      <c r="C68" s="107" t="str">
        <f>'Valbara Tjänster'!AP1</f>
        <v>Eira Licenser (innehåll)</v>
      </c>
      <c r="D68" s="114">
        <f>'Valbara Tjänster'!AP17</f>
        <v>1461056.4761705121</v>
      </c>
      <c r="E68" s="115"/>
      <c r="F68" s="115" t="str">
        <f>'Valbara Tjänster'!AP27</f>
        <v>Licenskostnaden fördelas solidariskt mellan landsting och regioner baserat på antal invånare.</v>
      </c>
      <c r="G68" s="115"/>
      <c r="H68" s="115" t="str">
        <f>'Valbara Tjänster'!AP28</f>
        <v>Årsvis engång i Dec</v>
      </c>
      <c r="I68" s="115"/>
      <c r="J68" s="116" t="str">
        <f>'Valbara Tjänster'!AP29</f>
        <v>Prognos</v>
      </c>
    </row>
    <row r="69" spans="3:10" ht="30" hidden="1" outlineLevel="1" x14ac:dyDescent="0.25">
      <c r="C69" s="107" t="str">
        <f>'Valbara Tjänster'!AT1</f>
        <v>Informations- utlämning till kvalitetsregister</v>
      </c>
      <c r="D69" s="114">
        <f>'Valbara Tjänster'!AT17</f>
        <v>0</v>
      </c>
      <c r="E69" s="115"/>
      <c r="F69" s="115" t="str">
        <f>'Valbara Tjänster'!AT27</f>
        <v>Faktureras separat av tjänstens förvaltning</v>
      </c>
      <c r="G69" s="115"/>
      <c r="H69" s="115" t="str">
        <f>'Valbara Tjänster'!AT28</f>
        <v xml:space="preserve"> </v>
      </c>
      <c r="I69" s="115"/>
      <c r="J69" s="123" t="str">
        <f>'Valbara Tjänster'!AT29</f>
        <v>Ingen ab.fakturering</v>
      </c>
    </row>
    <row r="70" spans="3:10" hidden="1" outlineLevel="1" x14ac:dyDescent="0.25">
      <c r="C70" s="107" t="str">
        <f>'Valbara Tjänster'!AX1</f>
        <v>Säker Digital Kommunikation SDK Utgår 2024!</v>
      </c>
      <c r="D70" s="114">
        <f>'Valbara Tjänster'!AX17</f>
        <v>0</v>
      </c>
      <c r="E70" s="115"/>
      <c r="F70" s="115" t="str">
        <f>'Valbara Tjänster'!AX27</f>
        <v>Ingen abonnemangsfakt 2023</v>
      </c>
      <c r="G70" s="115"/>
      <c r="H70" s="115">
        <f>'Valbara Tjänster'!AX28</f>
        <v>0</v>
      </c>
      <c r="I70" s="115"/>
      <c r="J70" s="116" t="str">
        <f>'Valbara Tjänster'!AX29</f>
        <v>Ingen fakturering 2024</v>
      </c>
    </row>
    <row r="71" spans="3:10" hidden="1" outlineLevel="1" x14ac:dyDescent="0.25">
      <c r="C71" s="107" t="str">
        <f>'Valbara Tjänster'!BB1</f>
        <v>Bild (i 1177 på telefon)</v>
      </c>
      <c r="D71" s="114">
        <f>'Valbara Tjänster'!BB17</f>
        <v>219921.65357343998</v>
      </c>
      <c r="E71" s="115"/>
      <c r="F71" s="115" t="str">
        <f>'Valbara Tjänster'!BB27</f>
        <v>Kvartal förskott</v>
      </c>
      <c r="G71" s="115"/>
      <c r="H71" s="115" t="str">
        <f>'Valbara Tjänster'!BB28</f>
        <v>Dec,Mar,Jun,Sep</v>
      </c>
      <c r="I71" s="115"/>
      <c r="J71" s="116">
        <f>'Valbara Tjänster'!BB29</f>
        <v>0</v>
      </c>
    </row>
    <row r="72" spans="3:10" hidden="1" outlineLevel="1" x14ac:dyDescent="0.25">
      <c r="C72" s="107" t="str">
        <f>'Valbara Tjänster'!BF1</f>
        <v>Video (i 1177 på telefon)</v>
      </c>
      <c r="D72" s="114">
        <f>'Valbara Tjänster'!BF17</f>
        <v>347172.69211539201</v>
      </c>
      <c r="E72" s="115"/>
      <c r="F72" s="115" t="str">
        <f>'Valbara Tjänster'!BF27</f>
        <v>Kvartal förskott</v>
      </c>
      <c r="G72" s="115"/>
      <c r="H72" s="115" t="str">
        <f>'Valbara Tjänster'!BF28</f>
        <v>Dec,Mar,Jun,Sep</v>
      </c>
      <c r="I72" s="115"/>
      <c r="J72" s="116">
        <f>'Valbara Tjänster'!BF29</f>
        <v>0</v>
      </c>
    </row>
    <row r="73" spans="3:10" hidden="1" outlineLevel="1" x14ac:dyDescent="0.25">
      <c r="C73" s="107" t="str">
        <f>'Valbara Tjänster'!BJ1</f>
        <v>Utbudstjänsten</v>
      </c>
      <c r="D73" s="114">
        <f>'Valbara Tjänster'!BJ17</f>
        <v>0</v>
      </c>
      <c r="E73" s="115"/>
      <c r="F73" s="115" t="str">
        <f>'Valbara Tjänster'!BJ27</f>
        <v>Kvartal förskott</v>
      </c>
      <c r="G73" s="115"/>
      <c r="H73" s="115" t="str">
        <f>'Valbara Tjänster'!BJ28</f>
        <v>Dec,Mar,Jun,Sep</v>
      </c>
      <c r="I73" s="115"/>
      <c r="J73" s="116" t="str">
        <f>'Valbara Tjänster'!BJ29</f>
        <v>Pausad</v>
      </c>
    </row>
    <row r="74" spans="3:10" hidden="1" outlineLevel="1" x14ac:dyDescent="0.25">
      <c r="C74" s="107" t="str">
        <f>'Valbara Tjänster'!BN1</f>
        <v>Statistiktjänst Organisations-statistik</v>
      </c>
      <c r="D74" s="114">
        <f>'Valbara Tjänster'!BN17</f>
        <v>38590.771003200003</v>
      </c>
      <c r="E74" s="115"/>
      <c r="F74" s="115" t="str">
        <f>'Valbara Tjänster'!BN27</f>
        <v>Kvartal förskott</v>
      </c>
      <c r="G74" s="115"/>
      <c r="H74" s="115" t="str">
        <f>'Valbara Tjänster'!BN28</f>
        <v>Dec,Mar,Jun,Sep</v>
      </c>
      <c r="I74" s="115"/>
      <c r="J74" s="116">
        <f>'Valbara Tjänster'!BN29</f>
        <v>0</v>
      </c>
    </row>
    <row r="75" spans="3:10" s="90" customFormat="1" ht="45" hidden="1" outlineLevel="1" x14ac:dyDescent="0.25">
      <c r="C75" s="107" t="str">
        <f>'Valbara Tjänster'!BR1</f>
        <v xml:space="preserve">1177 inkorg </v>
      </c>
      <c r="D75" s="114">
        <f>'Valbara Tjänster'!BR17</f>
        <v>2249777.92</v>
      </c>
      <c r="E75" s="115"/>
      <c r="F75" s="94" t="str">
        <f>'Valbara Tjänster'!BR27</f>
        <v xml:space="preserve">Volymsbaserad. Faktureras av förvaltning kvartalsvis efterskott </v>
      </c>
      <c r="G75" s="115"/>
      <c r="H75" s="94">
        <f>'Valbara Tjänster'!BR28</f>
        <v>0</v>
      </c>
      <c r="I75" s="115"/>
      <c r="J75" s="220">
        <f>'Valbara Tjänster'!BR29</f>
        <v>0</v>
      </c>
    </row>
    <row r="76" spans="3:10" s="90" customFormat="1" hidden="1" outlineLevel="1" x14ac:dyDescent="0.25">
      <c r="C76" s="107" t="str">
        <f>'Valbara Tjänster'!BV1</f>
        <v>Svevac 
Utgår 2024</v>
      </c>
      <c r="D76" s="114">
        <f>'Valbara Tjänster'!BV17</f>
        <v>0</v>
      </c>
      <c r="E76" s="115"/>
      <c r="F76" s="94" t="str">
        <f>'Valbara Tjänster'!BV27</f>
        <v>Prel. Engång förskott 2023</v>
      </c>
      <c r="G76" s="115"/>
      <c r="H76" s="94" t="str">
        <f>'Valbara Tjänster'!BV28</f>
        <v>Dec,Mars</v>
      </c>
      <c r="I76" s="115"/>
      <c r="J76" s="220" t="str">
        <f>'Valbara Tjänster'!BV29</f>
        <v>Avslutas halvår 2023</v>
      </c>
    </row>
    <row r="77" spans="3:10" s="90" customFormat="1" ht="30" hidden="1" outlineLevel="1" x14ac:dyDescent="0.25">
      <c r="C77" s="107" t="str">
        <f>'Valbara Tjänster'!BZ1</f>
        <v>Digitalt möte</v>
      </c>
      <c r="D77" s="114">
        <f>'Valbara Tjänster'!BZ17</f>
        <v>0</v>
      </c>
      <c r="E77" s="115"/>
      <c r="F77" s="94" t="str">
        <f>'Valbara Tjänster'!BZ27</f>
        <v>Volymbaserad. Faktureras av förvaltning</v>
      </c>
      <c r="G77" s="115"/>
      <c r="H77" s="94">
        <f>'Valbara Tjänster'!BZ28</f>
        <v>0</v>
      </c>
      <c r="I77" s="115"/>
      <c r="J77" s="220" t="str">
        <f>'Valbara Tjänster'!BZ29</f>
        <v>Prognos</v>
      </c>
    </row>
    <row r="78" spans="3:10" s="90" customFormat="1" hidden="1" outlineLevel="1" x14ac:dyDescent="0.25">
      <c r="C78" s="107" t="str">
        <f>'Valbara Tjänster'!CD1</f>
        <v>Video och distans Infrastruktur</v>
      </c>
      <c r="D78" s="114">
        <f>'Valbara Tjänster'!CD17</f>
        <v>100937.4888582736</v>
      </c>
      <c r="E78" s="115"/>
      <c r="F78" s="94" t="str">
        <f>'Valbara Tjänster'!CD27</f>
        <v>Kvartal förskott</v>
      </c>
      <c r="G78" s="115"/>
      <c r="H78" s="94" t="str">
        <f>'Valbara Tjänster'!CD28</f>
        <v>Dec,Mar,Jun,Sep</v>
      </c>
      <c r="I78" s="115"/>
      <c r="J78" s="220">
        <f>'Valbara Tjänster'!CD29</f>
        <v>0</v>
      </c>
    </row>
    <row r="79" spans="3:10" s="90" customFormat="1" hidden="1" outlineLevel="1" x14ac:dyDescent="0.25">
      <c r="C79" s="107" t="str">
        <f>'Valbara Tjänster'!CH1</f>
        <v>Video &amp; distans Flerpartsmöte</v>
      </c>
      <c r="D79" s="114">
        <f>'Valbara Tjänster'!CH17</f>
        <v>0</v>
      </c>
      <c r="E79" s="115"/>
      <c r="F79" s="94" t="str">
        <f>'Valbara Tjänster'!CH27</f>
        <v>Kvartal förskott</v>
      </c>
      <c r="G79" s="115"/>
      <c r="H79" s="94" t="str">
        <f>'Valbara Tjänster'!CH28</f>
        <v>Dec,Mar,Jun,Sep</v>
      </c>
      <c r="I79" s="115"/>
      <c r="J79" s="220">
        <f>'Valbara Tjänster'!CH29</f>
        <v>0</v>
      </c>
    </row>
    <row r="80" spans="3:10" s="90" customFormat="1" hidden="1" outlineLevel="1" x14ac:dyDescent="0.25">
      <c r="C80" s="107" t="str">
        <f>'Valbara Tjänster'!CL1</f>
        <v xml:space="preserve">1177 Egen provhantering </v>
      </c>
      <c r="D80" s="114">
        <f>'Valbara Tjänster'!CL17</f>
        <v>383635.40800000005</v>
      </c>
      <c r="E80" s="115"/>
      <c r="F80" s="94" t="str">
        <f>'Valbara Tjänster'!CL27</f>
        <v>Kvartal förskott</v>
      </c>
      <c r="G80" s="115"/>
      <c r="H80" s="94" t="str">
        <f>'Valbara Tjänster'!CL28</f>
        <v>Dec,Mar,Jun,Sep</v>
      </c>
      <c r="I80" s="115"/>
      <c r="J80" s="220">
        <f>'Valbara Tjänster'!CL29</f>
        <v>0</v>
      </c>
    </row>
    <row r="81" spans="3:10" s="90" customFormat="1" ht="30" hidden="1" outlineLevel="1" x14ac:dyDescent="0.25">
      <c r="C81" s="107" t="str">
        <f>'Valbara Tjänster'!CP1</f>
        <v>1177 Symtom- bedömning och hänvisning</v>
      </c>
      <c r="D81" s="114">
        <f>'Valbara Tjänster'!CP17</f>
        <v>0</v>
      </c>
      <c r="E81" s="115"/>
      <c r="F81" s="94" t="str">
        <f>'Valbara Tjänster'!CP27</f>
        <v>Kvartal förskott</v>
      </c>
      <c r="G81" s="115"/>
      <c r="H81" s="94" t="str">
        <f>'Valbara Tjänster'!CP28</f>
        <v>Dec,Mar,Jun,Sep</v>
      </c>
      <c r="I81" s="115"/>
      <c r="J81" s="220" t="str">
        <f>'Valbara Tjänster'!CP29</f>
        <v>Mars 2023 separat sedan kvartalsvis förskott</v>
      </c>
    </row>
    <row r="82" spans="3:10" s="90" customFormat="1" hidden="1" outlineLevel="1" x14ac:dyDescent="0.25">
      <c r="C82" s="107" t="str">
        <f>'Valbara Tjänster'!CT1</f>
        <v>Underskrifts-tjänst (NY 2023)</v>
      </c>
      <c r="D82" s="114">
        <f>'Valbara Tjänster'!CT17</f>
        <v>213524.00195755201</v>
      </c>
      <c r="E82" s="115"/>
      <c r="F82" s="94" t="str">
        <f>'Valbara Tjänster'!CT27</f>
        <v>Kvartal förskott</v>
      </c>
      <c r="G82" s="115"/>
      <c r="H82" s="94" t="str">
        <f>'Valbara Tjänster'!CT28</f>
        <v>Dec,Mar,Jun,Sep</v>
      </c>
      <c r="I82" s="115"/>
      <c r="J82" s="220">
        <f>'Valbara Tjänster'!CT29</f>
        <v>0</v>
      </c>
    </row>
    <row r="83" spans="3:10" s="90" customFormat="1" ht="30" hidden="1" outlineLevel="1" x14ac:dyDescent="0.25">
      <c r="C83" s="107" t="str">
        <f>'Valbara Tjänster'!CX1</f>
        <v>Terminologi-tjänst (ny i förvaltning 2024)</v>
      </c>
      <c r="D83" s="114">
        <f>'Valbara Tjänster'!CX17</f>
        <v>238815.49518430146</v>
      </c>
      <c r="E83" s="115"/>
      <c r="F83" s="94" t="str">
        <f>'Valbara Tjänster'!CX27</f>
        <v>Övergår från utveckling 2024</v>
      </c>
      <c r="G83" s="115"/>
      <c r="H83" s="94" t="str">
        <f>'Valbara Tjänster'!CX28</f>
        <v>Dec,Mar,Jun,Sep</v>
      </c>
      <c r="I83" s="115"/>
      <c r="J83" s="220" t="str">
        <f>'Valbara Tjänster'!CX29</f>
        <v>Faktureras 2023 mot utveckling</v>
      </c>
    </row>
    <row r="84" spans="3:10" s="90" customFormat="1" hidden="1" outlineLevel="1" x14ac:dyDescent="0.25">
      <c r="C84" s="107" t="str">
        <f>'Valbara Tjänster'!DB1</f>
        <v>Statistiktjänst export</v>
      </c>
      <c r="D84" s="114">
        <f>'Valbara Tjänster'!DB17</f>
        <v>138488.28034017599</v>
      </c>
      <c r="E84" s="115"/>
      <c r="F84" s="94" t="str">
        <f>'Valbara Tjänster'!DB27</f>
        <v>Kvartal förskott</v>
      </c>
      <c r="G84" s="115"/>
      <c r="H84" s="94" t="str">
        <f>'Valbara Tjänster'!DB28</f>
        <v>Dec,Mar,Jun,Sep</v>
      </c>
      <c r="I84" s="115"/>
      <c r="J84" s="220">
        <f>'Valbara Tjänster'!DB29</f>
        <v>0</v>
      </c>
    </row>
    <row r="85" spans="3:10" s="90" customFormat="1" hidden="1" outlineLevel="1" x14ac:dyDescent="0.25">
      <c r="C85" s="107" t="str">
        <f>'Valbara Tjänster'!DF1</f>
        <v>Beställning läkemedelsnära produkter</v>
      </c>
      <c r="D85" s="114">
        <f>'Valbara Tjänster'!DF17</f>
        <v>0</v>
      </c>
      <c r="E85" s="115"/>
      <c r="F85" s="94" t="str">
        <f>'Valbara Tjänster'!DF27</f>
        <v>Pris ej fastställt</v>
      </c>
      <c r="G85" s="115"/>
      <c r="H85" s="94">
        <f>'Valbara Tjänster'!DF28</f>
        <v>0</v>
      </c>
      <c r="I85" s="115"/>
      <c r="J85" s="220">
        <f>'Valbara Tjänster'!DF29</f>
        <v>0</v>
      </c>
    </row>
    <row r="86" spans="3:10" s="90" customFormat="1" ht="30" hidden="1" outlineLevel="1" x14ac:dyDescent="0.25">
      <c r="C86" s="107" t="str">
        <f>'Valbara Tjänster'!DJ1</f>
        <v>Net-Id</v>
      </c>
      <c r="D86" s="114">
        <f>'Valbara Tjänster'!DJ17</f>
        <v>0</v>
      </c>
      <c r="E86" s="115"/>
      <c r="F86" s="94" t="str">
        <f>'Valbara Tjänster'!DJ27</f>
        <v>Väntar på avsiktsförklaring</v>
      </c>
      <c r="G86" s="115"/>
      <c r="H86" s="94">
        <f>'Valbara Tjänster'!DJ28</f>
        <v>0</v>
      </c>
      <c r="I86" s="115"/>
      <c r="J86" s="220">
        <f>'Valbara Tjänster'!DJ29</f>
        <v>0</v>
      </c>
    </row>
    <row r="87" spans="3:10" s="90" customFormat="1" hidden="1" outlineLevel="1" x14ac:dyDescent="0.25">
      <c r="C87" s="107">
        <f>'Valbara Tjänster'!DN1</f>
        <v>0</v>
      </c>
      <c r="D87" s="114">
        <f>'Valbara Tjänster'!DN17</f>
        <v>0</v>
      </c>
      <c r="E87" s="115"/>
      <c r="F87" s="94">
        <f>'Valbara Tjänster'!DN27</f>
        <v>0</v>
      </c>
      <c r="G87" s="115"/>
      <c r="H87" s="94">
        <f>'Valbara Tjänster'!DN28</f>
        <v>0</v>
      </c>
      <c r="I87" s="115"/>
      <c r="J87" s="220">
        <f>'Valbara Tjänster'!DN29</f>
        <v>0</v>
      </c>
    </row>
    <row r="88" spans="3:10" s="90" customFormat="1" hidden="1" outlineLevel="1" x14ac:dyDescent="0.25">
      <c r="C88" s="107">
        <f>'Valbara Tjänster'!DR1</f>
        <v>0</v>
      </c>
      <c r="D88" s="114">
        <f>'Valbara Tjänster'!DR17</f>
        <v>0</v>
      </c>
      <c r="E88" s="115"/>
      <c r="F88" s="94">
        <f>'Valbara Tjänster'!DR27</f>
        <v>0</v>
      </c>
      <c r="G88" s="115"/>
      <c r="H88" s="94">
        <f>'Valbara Tjänster'!DR28</f>
        <v>0</v>
      </c>
      <c r="I88" s="115"/>
      <c r="J88" s="220">
        <f>'Valbara Tjänster'!DR29</f>
        <v>0</v>
      </c>
    </row>
    <row r="89" spans="3:10" s="90" customFormat="1" hidden="1" outlineLevel="1" x14ac:dyDescent="0.25">
      <c r="C89" s="107">
        <f>'Valbara Tjänster'!DV1</f>
        <v>0</v>
      </c>
      <c r="D89" s="114">
        <f>'Valbara Tjänster'!DV17</f>
        <v>0</v>
      </c>
      <c r="E89" s="115"/>
      <c r="F89" s="94">
        <f>'Valbara Tjänster'!DV27</f>
        <v>0</v>
      </c>
      <c r="G89" s="115"/>
      <c r="H89" s="94">
        <f>'Valbara Tjänster'!DV28</f>
        <v>0</v>
      </c>
      <c r="I89" s="115"/>
      <c r="J89" s="220">
        <f>'Valbara Tjänster'!DV29</f>
        <v>0</v>
      </c>
    </row>
    <row r="90" spans="3:10" s="90" customFormat="1" ht="16.5" hidden="1" customHeight="1" outlineLevel="1" x14ac:dyDescent="0.25">
      <c r="C90" s="107">
        <f>'Valbara Tjänster'!DZ1</f>
        <v>0</v>
      </c>
      <c r="D90" s="114">
        <f>'Valbara Tjänster'!DZ17</f>
        <v>0</v>
      </c>
      <c r="E90" s="115"/>
      <c r="F90" s="94">
        <f>'Valbara Tjänster'!DZ27</f>
        <v>0</v>
      </c>
      <c r="G90" s="115"/>
      <c r="H90" s="94">
        <f>'Valbara Tjänster'!DZ28</f>
        <v>0</v>
      </c>
      <c r="I90" s="115"/>
      <c r="J90" s="220">
        <f>'Valbara Tjänster'!DZ29</f>
        <v>0</v>
      </c>
    </row>
    <row r="91" spans="3:10" s="90" customFormat="1" ht="16.5" hidden="1" customHeight="1" outlineLevel="1" x14ac:dyDescent="0.25">
      <c r="C91" s="107">
        <f>'Valbara Tjänster'!ED1</f>
        <v>0</v>
      </c>
      <c r="D91" s="114">
        <f>'Valbara Tjänster'!ED17</f>
        <v>0</v>
      </c>
      <c r="E91" s="115"/>
      <c r="F91" s="94">
        <f>'Valbara Tjänster'!ED27</f>
        <v>0</v>
      </c>
      <c r="G91" s="115"/>
      <c r="H91" s="94">
        <f>'Valbara Tjänster'!ED28</f>
        <v>0</v>
      </c>
      <c r="I91" s="115"/>
      <c r="J91" s="220">
        <f>'Valbara Tjänster'!ED29</f>
        <v>0</v>
      </c>
    </row>
    <row r="92" spans="3:10" s="90" customFormat="1" ht="16.5" hidden="1" customHeight="1" outlineLevel="1" x14ac:dyDescent="0.25">
      <c r="C92" s="107">
        <f>'Valbara Tjänster'!EH1</f>
        <v>0</v>
      </c>
      <c r="D92" s="114">
        <f>'Valbara Tjänster'!EH17</f>
        <v>0</v>
      </c>
      <c r="E92" s="115"/>
      <c r="F92" s="94">
        <f>'Valbara Tjänster'!EH27</f>
        <v>0</v>
      </c>
      <c r="G92" s="115"/>
      <c r="H92" s="94">
        <f>'Valbara Tjänster'!EH28</f>
        <v>0</v>
      </c>
      <c r="I92" s="115"/>
      <c r="J92" s="220">
        <f>'Valbara Tjänster'!EH29</f>
        <v>0</v>
      </c>
    </row>
    <row r="93" spans="3:10" s="90" customFormat="1" ht="16.5" hidden="1" customHeight="1" outlineLevel="1" x14ac:dyDescent="0.25">
      <c r="C93" s="107">
        <f>'Valbara Tjänster'!EL1</f>
        <v>0</v>
      </c>
      <c r="D93" s="114">
        <f>'Valbara Tjänster'!EL17</f>
        <v>0</v>
      </c>
      <c r="E93" s="115"/>
      <c r="F93" s="94">
        <f>'Valbara Tjänster'!EL27</f>
        <v>0</v>
      </c>
      <c r="G93" s="115"/>
      <c r="H93" s="94">
        <f>'Valbara Tjänster'!EL28</f>
        <v>0</v>
      </c>
      <c r="I93" s="115"/>
      <c r="J93" s="220">
        <f>'Valbara Tjänster'!EL29</f>
        <v>0</v>
      </c>
    </row>
    <row r="94" spans="3:10" s="90" customFormat="1" ht="16.5" hidden="1" customHeight="1" outlineLevel="1" x14ac:dyDescent="0.25">
      <c r="C94" s="107">
        <f>'Valbara Tjänster'!EP1</f>
        <v>0</v>
      </c>
      <c r="D94" s="114">
        <f>'Valbara Tjänster'!EP17</f>
        <v>0</v>
      </c>
      <c r="E94" s="115"/>
      <c r="F94" s="94">
        <f>'Valbara Tjänster'!EP27</f>
        <v>0</v>
      </c>
      <c r="G94" s="115"/>
      <c r="H94" s="94">
        <f>'Valbara Tjänster'!EP28</f>
        <v>0</v>
      </c>
      <c r="I94" s="115"/>
      <c r="J94" s="220">
        <f>'Valbara Tjänster'!EP29</f>
        <v>0</v>
      </c>
    </row>
    <row r="95" spans="3:10" s="90" customFormat="1" ht="16.5" hidden="1" customHeight="1" outlineLevel="1" x14ac:dyDescent="0.25">
      <c r="C95" s="107">
        <f>'Valbara Tjänster'!ET1</f>
        <v>0</v>
      </c>
      <c r="D95" s="114">
        <f>'Valbara Tjänster'!ET17</f>
        <v>0</v>
      </c>
      <c r="E95" s="115"/>
      <c r="F95" s="94">
        <f>'Valbara Tjänster'!ET27</f>
        <v>0</v>
      </c>
      <c r="G95" s="115"/>
      <c r="H95" s="94">
        <f>'Valbara Tjänster'!ET28</f>
        <v>0</v>
      </c>
      <c r="I95" s="115"/>
      <c r="J95" s="220">
        <f>'Valbara Tjänster'!ET29</f>
        <v>0</v>
      </c>
    </row>
    <row r="96" spans="3:10" s="90" customFormat="1" ht="16.5" hidden="1" customHeight="1" outlineLevel="1" x14ac:dyDescent="0.25">
      <c r="C96" s="107">
        <f>'Valbara Tjänster'!EX1</f>
        <v>0</v>
      </c>
      <c r="D96" s="114">
        <f>'Valbara Tjänster'!EX17</f>
        <v>0</v>
      </c>
      <c r="E96" s="115"/>
      <c r="F96" s="94">
        <f>'Valbara Tjänster'!EX27</f>
        <v>0</v>
      </c>
      <c r="G96" s="115"/>
      <c r="H96" s="94">
        <f>'Valbara Tjänster'!EX28</f>
        <v>0</v>
      </c>
      <c r="I96" s="115"/>
      <c r="J96" s="220">
        <f>'Valbara Tjänster'!EX29</f>
        <v>0</v>
      </c>
    </row>
    <row r="97" spans="3:10" s="90" customFormat="1" ht="16.5" hidden="1" customHeight="1" outlineLevel="1" x14ac:dyDescent="0.25">
      <c r="C97" s="107">
        <f>'Valbara Tjänster'!FB1</f>
        <v>0</v>
      </c>
      <c r="D97" s="114">
        <f>'Valbara Tjänster'!FB17</f>
        <v>0</v>
      </c>
      <c r="E97" s="115"/>
      <c r="F97" s="94">
        <f>'Valbara Tjänster'!FB27</f>
        <v>0</v>
      </c>
      <c r="G97" s="115"/>
      <c r="H97" s="94">
        <f>'Valbara Tjänster'!FB28</f>
        <v>0</v>
      </c>
      <c r="I97" s="115"/>
      <c r="J97" s="220">
        <f>'Valbara Tjänster'!FB29</f>
        <v>0</v>
      </c>
    </row>
    <row r="98" spans="3:10" s="90" customFormat="1" ht="16.5" hidden="1" customHeight="1" outlineLevel="1" x14ac:dyDescent="0.25">
      <c r="C98" s="107">
        <f>'Valbara Tjänster'!FF1</f>
        <v>0</v>
      </c>
      <c r="D98" s="114">
        <f>'Valbara Tjänster'!FF17</f>
        <v>0</v>
      </c>
      <c r="E98" s="115"/>
      <c r="F98" s="94">
        <f>'Valbara Tjänster'!FF27</f>
        <v>0</v>
      </c>
      <c r="G98" s="115"/>
      <c r="H98" s="94">
        <f>'Valbara Tjänster'!FF28</f>
        <v>0</v>
      </c>
      <c r="I98" s="115"/>
      <c r="J98" s="220">
        <f>'Valbara Tjänster'!FF29</f>
        <v>0</v>
      </c>
    </row>
    <row r="99" spans="3:10" s="90" customFormat="1" ht="16.5" hidden="1" customHeight="1" outlineLevel="1" x14ac:dyDescent="0.25">
      <c r="C99" s="107">
        <f>'Valbara Tjänster'!FJ1</f>
        <v>0</v>
      </c>
      <c r="D99" s="114">
        <f>'Valbara Tjänster'!FJ17</f>
        <v>0</v>
      </c>
      <c r="E99" s="115"/>
      <c r="F99" s="94">
        <f>'Valbara Tjänster'!FJ27</f>
        <v>0</v>
      </c>
      <c r="G99" s="115"/>
      <c r="H99" s="94">
        <f>'Valbara Tjänster'!FJ28</f>
        <v>0</v>
      </c>
      <c r="I99" s="115"/>
      <c r="J99" s="220">
        <f>'Valbara Tjänster'!FJ29</f>
        <v>0</v>
      </c>
    </row>
    <row r="100" spans="3:10" s="90" customFormat="1" ht="16.5" hidden="1" customHeight="1" outlineLevel="1" x14ac:dyDescent="0.25">
      <c r="C100" s="107">
        <f>'Valbara Tjänster'!FN1</f>
        <v>0</v>
      </c>
      <c r="D100" s="114">
        <f>'Valbara Tjänster'!FN17</f>
        <v>0</v>
      </c>
      <c r="E100" s="115"/>
      <c r="F100" s="94">
        <f>'Valbara Tjänster'!FN27</f>
        <v>0</v>
      </c>
      <c r="G100" s="115"/>
      <c r="H100" s="94">
        <f>'Valbara Tjänster'!FN28</f>
        <v>0</v>
      </c>
      <c r="I100" s="115"/>
      <c r="J100" s="220">
        <f>'Valbara Tjänster'!FN29</f>
        <v>0</v>
      </c>
    </row>
    <row r="101" spans="3:10" s="90" customFormat="1" ht="16.5" hidden="1" customHeight="1" outlineLevel="1" x14ac:dyDescent="0.25">
      <c r="C101" s="107">
        <f>'Valbara Tjänster'!FR1</f>
        <v>0</v>
      </c>
      <c r="D101" s="114">
        <f>'Valbara Tjänster'!FR17</f>
        <v>0</v>
      </c>
      <c r="E101" s="115"/>
      <c r="F101" s="94">
        <f>'Valbara Tjänster'!FR27</f>
        <v>0</v>
      </c>
      <c r="G101" s="115"/>
      <c r="H101" s="94">
        <f>'Valbara Tjänster'!FR28</f>
        <v>0</v>
      </c>
      <c r="I101" s="115"/>
      <c r="J101" s="220">
        <f>'Valbara Tjänster'!FR29</f>
        <v>0</v>
      </c>
    </row>
    <row r="102" spans="3:10" s="90" customFormat="1" ht="16.5" hidden="1" customHeight="1" outlineLevel="1" x14ac:dyDescent="0.25">
      <c r="C102" s="107">
        <f>'Valbara Tjänster'!FV1</f>
        <v>0</v>
      </c>
      <c r="D102" s="114">
        <f>'Valbara Tjänster'!FV17</f>
        <v>0</v>
      </c>
      <c r="E102" s="115"/>
      <c r="F102" s="94">
        <f>'Valbara Tjänster'!FV27</f>
        <v>0</v>
      </c>
      <c r="G102" s="115"/>
      <c r="H102" s="94">
        <f>'Valbara Tjänster'!FV28</f>
        <v>0</v>
      </c>
      <c r="I102" s="115"/>
      <c r="J102" s="220">
        <f>'Valbara Tjänster'!FV29</f>
        <v>0</v>
      </c>
    </row>
    <row r="103" spans="3:10" s="90" customFormat="1" ht="16.5" hidden="1" customHeight="1" outlineLevel="1" x14ac:dyDescent="0.25">
      <c r="C103" s="107">
        <f>'Valbara Tjänster'!FZ1</f>
        <v>0</v>
      </c>
      <c r="D103" s="114">
        <f>'Valbara Tjänster'!FZ17</f>
        <v>0</v>
      </c>
      <c r="E103" s="115"/>
      <c r="F103" s="94">
        <f>'Valbara Tjänster'!FZ27</f>
        <v>0</v>
      </c>
      <c r="G103" s="115"/>
      <c r="H103" s="94">
        <f>'Valbara Tjänster'!FZ28</f>
        <v>0</v>
      </c>
      <c r="I103" s="115"/>
      <c r="J103" s="220">
        <f>'Valbara Tjänster'!FZ29</f>
        <v>0</v>
      </c>
    </row>
    <row r="104" spans="3:10" s="90" customFormat="1" ht="16.5" hidden="1" customHeight="1" outlineLevel="1" x14ac:dyDescent="0.25">
      <c r="C104" s="107">
        <f>'Valbara Tjänster'!GD1</f>
        <v>0</v>
      </c>
      <c r="D104" s="114">
        <f>'Valbara Tjänster'!GD17</f>
        <v>0</v>
      </c>
      <c r="E104" s="115"/>
      <c r="F104" s="94">
        <f>'Valbara Tjänster'!GD27</f>
        <v>0</v>
      </c>
      <c r="G104" s="115"/>
      <c r="H104" s="94">
        <f>'Valbara Tjänster'!GD28</f>
        <v>0</v>
      </c>
      <c r="I104" s="115"/>
      <c r="J104" s="220">
        <f>'Valbara Tjänster'!GD29</f>
        <v>0</v>
      </c>
    </row>
    <row r="105" spans="3:10" s="90" customFormat="1" ht="16.5" hidden="1" customHeight="1" outlineLevel="1" x14ac:dyDescent="0.25">
      <c r="C105" s="107">
        <f>'Valbara Tjänster'!GH1</f>
        <v>0</v>
      </c>
      <c r="D105" s="114">
        <f>'Valbara Tjänster'!GH17</f>
        <v>0</v>
      </c>
      <c r="E105" s="115"/>
      <c r="F105" s="94">
        <f>'Valbara Tjänster'!GH27</f>
        <v>0</v>
      </c>
      <c r="G105" s="115"/>
      <c r="H105" s="94">
        <f>'Valbara Tjänster'!GH28</f>
        <v>0</v>
      </c>
      <c r="I105" s="115"/>
      <c r="J105" s="220">
        <f>'Valbara Tjänster'!GH29</f>
        <v>0</v>
      </c>
    </row>
    <row r="106" spans="3:10" s="90" customFormat="1" ht="16.5" hidden="1" customHeight="1" outlineLevel="1" x14ac:dyDescent="0.25">
      <c r="C106" s="107">
        <f>'Valbara Tjänster'!GL1</f>
        <v>0</v>
      </c>
      <c r="D106" s="114">
        <f>'Valbara Tjänster'!GL17</f>
        <v>0</v>
      </c>
      <c r="E106" s="115"/>
      <c r="F106" s="94">
        <f>'Valbara Tjänster'!GL27</f>
        <v>0</v>
      </c>
      <c r="G106" s="115"/>
      <c r="H106" s="94">
        <f>'Valbara Tjänster'!GL28</f>
        <v>0</v>
      </c>
      <c r="I106" s="115"/>
      <c r="J106" s="220">
        <f>'Valbara Tjänster'!GL29</f>
        <v>0</v>
      </c>
    </row>
    <row r="107" spans="3:10" s="90" customFormat="1" ht="16.5" hidden="1" customHeight="1" outlineLevel="1" thickBot="1" x14ac:dyDescent="0.3">
      <c r="C107" s="117">
        <f>'Valbara Tjänster'!GP1</f>
        <v>0</v>
      </c>
      <c r="D107" s="118">
        <f>'Valbara Tjänster'!GP17</f>
        <v>0</v>
      </c>
      <c r="E107" s="119"/>
      <c r="F107" s="95">
        <f>'Valbara Tjänster'!GP27</f>
        <v>0</v>
      </c>
      <c r="G107" s="119"/>
      <c r="H107" s="95">
        <f>'Valbara Tjänster'!GP28</f>
        <v>0</v>
      </c>
      <c r="I107" s="119"/>
      <c r="J107" s="221">
        <f>'Valbara Tjänster'!GP29</f>
        <v>0</v>
      </c>
    </row>
    <row r="108" spans="3:10" hidden="1" outlineLevel="1" x14ac:dyDescent="0.25">
      <c r="C108" s="115"/>
      <c r="D108" s="114"/>
      <c r="E108" s="115"/>
      <c r="F108" s="115"/>
      <c r="G108" s="115"/>
      <c r="H108" s="115"/>
      <c r="I108" s="115"/>
      <c r="J108" s="115"/>
    </row>
    <row r="109" spans="3:10" ht="15.75" collapsed="1" thickBot="1" x14ac:dyDescent="0.3">
      <c r="C109" s="115"/>
      <c r="D109" s="115"/>
      <c r="E109" s="115"/>
      <c r="F109" s="115"/>
      <c r="G109" s="115"/>
      <c r="H109" s="115"/>
      <c r="I109" s="115"/>
      <c r="J109" s="115"/>
    </row>
    <row r="110" spans="3:10" ht="21" x14ac:dyDescent="0.25">
      <c r="C110" s="108" t="s">
        <v>58</v>
      </c>
      <c r="D110" s="109">
        <f>SUM(D111:D131)</f>
        <v>1234889.9120849967</v>
      </c>
      <c r="E110" s="110"/>
      <c r="F110" s="93" t="s">
        <v>39</v>
      </c>
      <c r="G110" s="111"/>
      <c r="H110" s="124"/>
      <c r="I110" s="110"/>
      <c r="J110" s="122"/>
    </row>
    <row r="111" spans="3:10" ht="14.25" hidden="1" customHeight="1" outlineLevel="1" x14ac:dyDescent="0.25">
      <c r="C111" s="107" t="str">
        <f>'Gemensamma i utveckling'!C1</f>
        <v>Utvecklingsram 2023</v>
      </c>
      <c r="D111" s="114">
        <f>'Gemensamma i utveckling'!C20</f>
        <v>1234889.9120849967</v>
      </c>
      <c r="E111" s="115"/>
      <c r="F111" s="94" t="str">
        <f>'Gemensamma i utveckling'!C30</f>
        <v xml:space="preserve">Faktureras i januari för helår 2022 </v>
      </c>
      <c r="G111" s="115"/>
      <c r="H111" s="115" t="str">
        <f>'Gemensamma i utveckling'!C31</f>
        <v>Engång</v>
      </c>
      <c r="I111" s="115"/>
      <c r="J111" s="116" t="str">
        <f>'Gemensamma i utveckling'!C32</f>
        <v>Januari</v>
      </c>
    </row>
    <row r="112" spans="3:10" ht="14.25" hidden="1" customHeight="1" outlineLevel="1" x14ac:dyDescent="0.25">
      <c r="C112" s="107" t="str">
        <f>'Gemensamma i utveckling'!D1</f>
        <v>Utveckling/förvaltning 1177 tidboking</v>
      </c>
      <c r="D112" s="114">
        <f>'Gemensamma i utveckling'!D20</f>
        <v>0</v>
      </c>
      <c r="E112" s="115"/>
      <c r="F112" s="94" t="str">
        <f>'Gemensamma i utveckling'!D30</f>
        <v xml:space="preserve"> -</v>
      </c>
      <c r="G112" s="115"/>
      <c r="H112" s="115" t="str">
        <f>'Gemensamma i utveckling'!D31</f>
        <v xml:space="preserve"> -</v>
      </c>
      <c r="I112" s="115"/>
      <c r="J112" s="116" t="str">
        <f>'Gemensamma i utveckling'!D32</f>
        <v xml:space="preserve"> -</v>
      </c>
    </row>
    <row r="113" spans="3:10" ht="14.25" hidden="1" customHeight="1" outlineLevel="1" x14ac:dyDescent="0.25">
      <c r="C113" s="107" t="str">
        <f>'Gemensamma i utveckling'!E1</f>
        <v>Fortsatt utveckling SITHS</v>
      </c>
      <c r="D113" s="114">
        <f>'Gemensamma i utveckling'!E20</f>
        <v>0</v>
      </c>
      <c r="E113" s="115"/>
      <c r="F113" s="106" t="str">
        <f>'Gemensamma i utveckling'!E30</f>
        <v>Ingen fakt 2023</v>
      </c>
      <c r="G113" s="115"/>
      <c r="H113" s="125" t="str">
        <f>'Gemensamma i utveckling'!E31</f>
        <v xml:space="preserve"> -</v>
      </c>
      <c r="I113" s="115"/>
      <c r="J113" s="123" t="str">
        <f>'Gemensamma i utveckling'!E32</f>
        <v xml:space="preserve"> -</v>
      </c>
    </row>
    <row r="114" spans="3:10" ht="14.25" hidden="1" customHeight="1" outlineLevel="1" x14ac:dyDescent="0.25">
      <c r="C114" s="107" t="str">
        <f>'Gemensamma i utveckling'!F1</f>
        <v>Pascal NLL-anpassning</v>
      </c>
      <c r="D114" s="114">
        <f>'Gemensamma i utveckling'!F20</f>
        <v>0</v>
      </c>
      <c r="E114" s="115"/>
      <c r="F114" s="94" t="str">
        <f>'Gemensamma i utveckling'!F30</f>
        <v>Ingen fakt 2023</v>
      </c>
      <c r="G114" s="115"/>
      <c r="H114" s="115" t="str">
        <f>'Gemensamma i utveckling'!F31</f>
        <v xml:space="preserve"> -</v>
      </c>
      <c r="I114" s="115"/>
      <c r="J114" s="116" t="str">
        <f>'Gemensamma i utveckling'!F32</f>
        <v xml:space="preserve"> -</v>
      </c>
    </row>
    <row r="115" spans="3:10" ht="14.25" hidden="1" customHeight="1" outlineLevel="1" x14ac:dyDescent="0.25">
      <c r="C115" s="107" t="str">
        <f>'Gemensamma i utveckling'!G1</f>
        <v>Utbyte av Säkerhetstj.</v>
      </c>
      <c r="D115" s="114">
        <f>'Gemensamma i utveckling'!G20</f>
        <v>0</v>
      </c>
      <c r="E115" s="115"/>
      <c r="F115" s="94" t="str">
        <f>'Gemensamma i utveckling'!G30</f>
        <v>Ingen fakt 2023</v>
      </c>
      <c r="G115" s="115"/>
      <c r="H115" s="115" t="str">
        <f>'Gemensamma i utveckling'!G31</f>
        <v xml:space="preserve"> -</v>
      </c>
      <c r="I115" s="115"/>
      <c r="J115" s="116" t="str">
        <f>'Gemensamma i utveckling'!G32</f>
        <v xml:space="preserve"> -</v>
      </c>
    </row>
    <row r="116" spans="3:10" ht="14.25" hidden="1" customHeight="1" outlineLevel="1" x14ac:dyDescent="0.25">
      <c r="C116" s="107" t="str">
        <f>'Gemensamma i utveckling'!H1</f>
        <v>Ny katalogtjänst HSA</v>
      </c>
      <c r="D116" s="114">
        <f>'Gemensamma i utveckling'!H20</f>
        <v>0</v>
      </c>
      <c r="E116" s="115"/>
      <c r="F116" s="94" t="str">
        <f>'Gemensamma i utveckling'!H30</f>
        <v>Ingen fakt 2023</v>
      </c>
      <c r="G116" s="115"/>
      <c r="H116" s="115" t="str">
        <f>'Gemensamma i utveckling'!H31</f>
        <v xml:space="preserve"> -</v>
      </c>
      <c r="I116" s="115"/>
      <c r="J116" s="116" t="str">
        <f>'Gemensamma i utveckling'!H32</f>
        <v xml:space="preserve"> -</v>
      </c>
    </row>
    <row r="117" spans="3:10" s="90" customFormat="1" ht="14.25" hidden="1" customHeight="1" outlineLevel="1" x14ac:dyDescent="0.25">
      <c r="C117" s="107" t="str">
        <f>'Gemensamma i utveckling'!I1</f>
        <v>Journalen &amp; NPÖ plattformsutv.</v>
      </c>
      <c r="D117" s="114">
        <f>'Gemensamma i utveckling'!I20</f>
        <v>0</v>
      </c>
      <c r="E117" s="115"/>
      <c r="F117" s="94" t="str">
        <f>'Gemensamma i utveckling'!I30</f>
        <v>Ingen fakt 2023</v>
      </c>
      <c r="G117" s="115"/>
      <c r="H117" s="90" t="str">
        <f>'Gemensamma i utveckling'!I31</f>
        <v xml:space="preserve"> -</v>
      </c>
      <c r="I117" s="115"/>
      <c r="J117" s="116" t="str">
        <f>'Gemensamma i utveckling'!I32</f>
        <v xml:space="preserve"> -</v>
      </c>
    </row>
    <row r="118" spans="3:10" s="90" customFormat="1" ht="14.25" hidden="1" customHeight="1" outlineLevel="1" x14ac:dyDescent="0.25">
      <c r="C118" s="107" t="str">
        <f>'Gemensamma i utveckling'!J1</f>
        <v xml:space="preserve">Hitta och jämför hjälpmedel på 1177 </v>
      </c>
      <c r="D118" s="114">
        <f>'Gemensamma i utveckling'!J20</f>
        <v>0</v>
      </c>
      <c r="E118" s="115"/>
      <c r="F118" s="94" t="str">
        <f>'Gemensamma i utveckling'!J30</f>
        <v>Ingen avs.förkl. Sannolikt finansiering utv.ram</v>
      </c>
      <c r="G118" s="115"/>
      <c r="H118" s="115" t="str">
        <f>'Gemensamma i utveckling'!J31</f>
        <v xml:space="preserve"> -</v>
      </c>
      <c r="I118" s="115"/>
      <c r="J118" s="116" t="str">
        <f>'Gemensamma i utveckling'!J32</f>
        <v xml:space="preserve"> -</v>
      </c>
    </row>
    <row r="119" spans="3:10" s="90" customFormat="1" ht="14.25" hidden="1" customHeight="1" outlineLevel="1" x14ac:dyDescent="0.25">
      <c r="C119" s="107" t="str">
        <f>'Gemensamma i utveckling'!K1</f>
        <v>Självbetjäning Hjälpmedel Via 1177</v>
      </c>
      <c r="D119" s="114">
        <f>'Gemensamma i utveckling'!K20</f>
        <v>0</v>
      </c>
      <c r="E119" s="115"/>
      <c r="F119" s="94" t="str">
        <f>'Gemensamma i utveckling'!K30</f>
        <v>Väntar på avsiktsförklaring</v>
      </c>
      <c r="G119" s="115"/>
      <c r="H119" s="115">
        <f>'Gemensamma i utveckling'!K31</f>
        <v>0</v>
      </c>
      <c r="I119" s="115"/>
      <c r="J119" s="116" t="str">
        <f>'Gemensamma i utveckling'!K32</f>
        <v xml:space="preserve"> -</v>
      </c>
    </row>
    <row r="120" spans="3:10" s="90" customFormat="1" ht="14.25" hidden="1" customHeight="1" outlineLevel="1" x14ac:dyDescent="0.25">
      <c r="C120" s="107">
        <f>'Gemensamma i utveckling'!L1</f>
        <v>0</v>
      </c>
      <c r="D120" s="114">
        <f>'Gemensamma i utveckling'!L20</f>
        <v>0</v>
      </c>
      <c r="E120" s="115"/>
      <c r="F120" s="94">
        <f>'Gemensamma i utveckling'!L30</f>
        <v>0</v>
      </c>
      <c r="G120" s="115"/>
      <c r="H120" s="115">
        <f>'Gemensamma i utveckling'!L31</f>
        <v>0</v>
      </c>
      <c r="I120" s="115"/>
      <c r="J120" s="116">
        <f>'Gemensamma i utveckling'!L32</f>
        <v>0</v>
      </c>
    </row>
    <row r="121" spans="3:10" s="90" customFormat="1" ht="14.25" hidden="1" customHeight="1" outlineLevel="1" x14ac:dyDescent="0.25">
      <c r="C121" s="107">
        <f>'Gemensamma i utveckling'!M1</f>
        <v>0</v>
      </c>
      <c r="D121" s="114">
        <f>'Gemensamma i utveckling'!M20</f>
        <v>0</v>
      </c>
      <c r="E121" s="115"/>
      <c r="F121" s="94">
        <f>'Gemensamma i utveckling'!M30</f>
        <v>0</v>
      </c>
      <c r="G121" s="115"/>
      <c r="H121" s="115">
        <f>'Gemensamma i utveckling'!M31</f>
        <v>0</v>
      </c>
      <c r="I121" s="115"/>
      <c r="J121" s="116">
        <f>'Gemensamma i utveckling'!M32</f>
        <v>0</v>
      </c>
    </row>
    <row r="122" spans="3:10" s="90" customFormat="1" ht="14.25" hidden="1" customHeight="1" outlineLevel="1" x14ac:dyDescent="0.25">
      <c r="C122" s="107">
        <f>'Gemensamma i utveckling'!N1</f>
        <v>0</v>
      </c>
      <c r="D122" s="114">
        <f>'Gemensamma i utveckling'!N20</f>
        <v>0</v>
      </c>
      <c r="E122" s="115"/>
      <c r="F122" s="94">
        <f>'Gemensamma i utveckling'!N30</f>
        <v>0</v>
      </c>
      <c r="G122" s="115"/>
      <c r="H122" s="115">
        <f>'Gemensamma i utveckling'!N31</f>
        <v>0</v>
      </c>
      <c r="I122" s="115"/>
      <c r="J122" s="116">
        <f>'Gemensamma i utveckling'!N32</f>
        <v>0</v>
      </c>
    </row>
    <row r="123" spans="3:10" s="90" customFormat="1" ht="14.25" hidden="1" customHeight="1" outlineLevel="1" x14ac:dyDescent="0.25">
      <c r="C123" s="107">
        <f>'Gemensamma i utveckling'!O1</f>
        <v>0</v>
      </c>
      <c r="D123" s="114">
        <f>'Gemensamma i utveckling'!O20</f>
        <v>0</v>
      </c>
      <c r="E123" s="115"/>
      <c r="F123" s="94">
        <f>'Gemensamma i utveckling'!O30</f>
        <v>0</v>
      </c>
      <c r="G123" s="115"/>
      <c r="H123" s="115">
        <f>'Gemensamma i utveckling'!O31</f>
        <v>0</v>
      </c>
      <c r="I123" s="115"/>
      <c r="J123" s="116">
        <f>'Gemensamma i utveckling'!O32</f>
        <v>0</v>
      </c>
    </row>
    <row r="124" spans="3:10" s="90" customFormat="1" ht="14.25" hidden="1" customHeight="1" outlineLevel="1" x14ac:dyDescent="0.25">
      <c r="C124" s="107">
        <f>'Gemensamma i utveckling'!P1</f>
        <v>0</v>
      </c>
      <c r="D124" s="114">
        <f>'Gemensamma i utveckling'!P20</f>
        <v>0</v>
      </c>
      <c r="E124" s="115"/>
      <c r="F124" s="94">
        <f>'Gemensamma i utveckling'!P30</f>
        <v>0</v>
      </c>
      <c r="G124" s="115"/>
      <c r="H124" s="115">
        <f>'Gemensamma i utveckling'!P31</f>
        <v>0</v>
      </c>
      <c r="I124" s="115"/>
      <c r="J124" s="116">
        <f>'Gemensamma i utveckling'!P32</f>
        <v>0</v>
      </c>
    </row>
    <row r="125" spans="3:10" s="90" customFormat="1" ht="14.25" hidden="1" customHeight="1" outlineLevel="1" x14ac:dyDescent="0.25">
      <c r="C125" s="107">
        <f>'Gemensamma i utveckling'!Q1</f>
        <v>0</v>
      </c>
      <c r="D125" s="114">
        <f>'Gemensamma i utveckling'!Q20</f>
        <v>0</v>
      </c>
      <c r="E125" s="115"/>
      <c r="F125" s="94">
        <f>'Gemensamma i utveckling'!Q30</f>
        <v>0</v>
      </c>
      <c r="G125" s="115"/>
      <c r="H125" s="115">
        <f>'Gemensamma i utveckling'!Q31</f>
        <v>0</v>
      </c>
      <c r="I125" s="115"/>
      <c r="J125" s="116">
        <f>'Gemensamma i utveckling'!Q32</f>
        <v>0</v>
      </c>
    </row>
    <row r="126" spans="3:10" s="90" customFormat="1" ht="14.25" hidden="1" customHeight="1" outlineLevel="1" x14ac:dyDescent="0.25">
      <c r="C126" s="107">
        <f>'Gemensamma i utveckling'!R1</f>
        <v>0</v>
      </c>
      <c r="D126" s="114">
        <f>'Gemensamma i utveckling'!R20</f>
        <v>0</v>
      </c>
      <c r="E126" s="115"/>
      <c r="F126" s="94">
        <f>'Gemensamma i utveckling'!R30</f>
        <v>0</v>
      </c>
      <c r="G126" s="115"/>
      <c r="H126" s="115">
        <f>'Gemensamma i utveckling'!R31</f>
        <v>0</v>
      </c>
      <c r="I126" s="115"/>
      <c r="J126" s="116">
        <f>'Gemensamma i utveckling'!R32</f>
        <v>0</v>
      </c>
    </row>
    <row r="127" spans="3:10" s="90" customFormat="1" ht="14.25" hidden="1" customHeight="1" outlineLevel="1" x14ac:dyDescent="0.25">
      <c r="C127" s="107">
        <f>'Gemensamma i utveckling'!S1</f>
        <v>0</v>
      </c>
      <c r="D127" s="114">
        <f>'Gemensamma i utveckling'!S20</f>
        <v>0</v>
      </c>
      <c r="E127" s="115"/>
      <c r="F127" s="94">
        <f>'Gemensamma i utveckling'!S30</f>
        <v>0</v>
      </c>
      <c r="G127" s="115"/>
      <c r="H127" s="115">
        <f>'Gemensamma i utveckling'!S31</f>
        <v>0</v>
      </c>
      <c r="I127" s="115"/>
      <c r="J127" s="116">
        <f>'Gemensamma i utveckling'!S32</f>
        <v>0</v>
      </c>
    </row>
    <row r="128" spans="3:10" s="90" customFormat="1" ht="14.25" hidden="1" customHeight="1" outlineLevel="1" x14ac:dyDescent="0.25">
      <c r="C128" s="107">
        <f>'Gemensamma i utveckling'!T1</f>
        <v>0</v>
      </c>
      <c r="D128" s="114">
        <f>'Gemensamma i utveckling'!T20</f>
        <v>0</v>
      </c>
      <c r="E128" s="115"/>
      <c r="F128" s="94">
        <f>'Gemensamma i utveckling'!T30</f>
        <v>0</v>
      </c>
      <c r="G128" s="115"/>
      <c r="H128" s="115">
        <f>'Gemensamma i utveckling'!T31</f>
        <v>0</v>
      </c>
      <c r="I128" s="115"/>
      <c r="J128" s="116">
        <f>'Gemensamma i utveckling'!T32</f>
        <v>0</v>
      </c>
    </row>
    <row r="129" spans="3:10" s="90" customFormat="1" ht="14.25" hidden="1" customHeight="1" outlineLevel="1" x14ac:dyDescent="0.25">
      <c r="C129" s="107">
        <f>'Gemensamma i utveckling'!U1</f>
        <v>0</v>
      </c>
      <c r="D129" s="114">
        <f>'Gemensamma i utveckling'!U20</f>
        <v>0</v>
      </c>
      <c r="E129" s="115"/>
      <c r="F129" s="94">
        <f>'Gemensamma i utveckling'!U30</f>
        <v>0</v>
      </c>
      <c r="G129" s="115"/>
      <c r="H129" s="115">
        <f>'Gemensamma i utveckling'!U31</f>
        <v>0</v>
      </c>
      <c r="I129" s="115"/>
      <c r="J129" s="116">
        <f>'Gemensamma i utveckling'!U32</f>
        <v>0</v>
      </c>
    </row>
    <row r="130" spans="3:10" s="90" customFormat="1" ht="14.25" hidden="1" customHeight="1" outlineLevel="1" x14ac:dyDescent="0.25">
      <c r="C130" s="107">
        <f>'Gemensamma i utveckling'!V1</f>
        <v>0</v>
      </c>
      <c r="D130" s="114">
        <f>'Gemensamma i utveckling'!V20</f>
        <v>0</v>
      </c>
      <c r="E130" s="115"/>
      <c r="F130" s="94">
        <f>'Gemensamma i utveckling'!V30</f>
        <v>0</v>
      </c>
      <c r="G130" s="115"/>
      <c r="H130" s="115">
        <f>'Gemensamma i utveckling'!V31</f>
        <v>0</v>
      </c>
      <c r="I130" s="115"/>
      <c r="J130" s="116">
        <f>'Gemensamma i utveckling'!V32</f>
        <v>0</v>
      </c>
    </row>
    <row r="131" spans="3:10" ht="14.25" hidden="1" customHeight="1" outlineLevel="1" thickBot="1" x14ac:dyDescent="0.3">
      <c r="C131" s="117">
        <f>'Gemensamma i utveckling'!W1</f>
        <v>0</v>
      </c>
      <c r="D131" s="118">
        <f>'Gemensamma i utveckling'!W20</f>
        <v>0</v>
      </c>
      <c r="E131" s="119"/>
      <c r="F131" s="95">
        <f>'Gemensamma i utveckling'!W30</f>
        <v>0</v>
      </c>
      <c r="G131" s="119"/>
      <c r="H131" s="119">
        <f>'Gemensamma i utveckling'!W31</f>
        <v>0</v>
      </c>
      <c r="I131" s="119"/>
      <c r="J131" s="120">
        <f>'Gemensamma i utveckling'!W32</f>
        <v>0</v>
      </c>
    </row>
    <row r="132" spans="3:10" hidden="1" outlineLevel="1" x14ac:dyDescent="0.25">
      <c r="C132" s="115"/>
      <c r="D132" s="114"/>
      <c r="E132" s="115"/>
      <c r="F132" s="115"/>
      <c r="G132" s="115"/>
      <c r="H132" s="115"/>
      <c r="I132" s="115"/>
      <c r="J132" s="115"/>
    </row>
    <row r="133" spans="3:10" ht="15.75" collapsed="1" thickBot="1" x14ac:dyDescent="0.3">
      <c r="C133" s="115"/>
      <c r="D133" s="115"/>
      <c r="E133" s="115"/>
      <c r="F133" s="115"/>
      <c r="G133" s="115"/>
      <c r="H133" s="115"/>
      <c r="I133" s="115"/>
      <c r="J133" s="115"/>
    </row>
    <row r="134" spans="3:10" ht="21" x14ac:dyDescent="0.25">
      <c r="C134" s="108" t="s">
        <v>59</v>
      </c>
      <c r="D134" s="109">
        <f>SUM(D135:D163)</f>
        <v>829891.358054096</v>
      </c>
      <c r="E134" s="110"/>
      <c r="F134" s="110" t="s">
        <v>39</v>
      </c>
      <c r="G134" s="110"/>
      <c r="H134" s="110"/>
      <c r="I134" s="110"/>
      <c r="J134" s="122"/>
    </row>
    <row r="135" spans="3:10" hidden="1" outlineLevel="1" x14ac:dyDescent="0.25">
      <c r="C135" s="107" t="str">
        <f>'Valbara i utveckling'!F1</f>
        <v>Terminologitjänst NY!</v>
      </c>
      <c r="D135" s="114">
        <f>'Valbara i utveckling'!F20</f>
        <v>0</v>
      </c>
      <c r="E135" s="115"/>
      <c r="F135" s="115" t="str">
        <f>'Valbara i utveckling'!F30</f>
        <v>Kvartal förskott</v>
      </c>
      <c r="G135" s="115"/>
      <c r="H135" s="115" t="str">
        <f>'Valbara i utveckling'!F31</f>
        <v>Dec,Mar,Jun,Sep</v>
      </c>
      <c r="I135" s="115"/>
      <c r="J135" s="116">
        <f>'Valbara i utveckling'!F32</f>
        <v>0</v>
      </c>
    </row>
    <row r="136" spans="3:10" hidden="1" outlineLevel="1" x14ac:dyDescent="0.25">
      <c r="C136" s="107" t="str">
        <f>'Valbara i utveckling'!J1</f>
        <v xml:space="preserve"> Verksamhetsstöd 1177 på telefon</v>
      </c>
      <c r="D136" s="114">
        <f>'Valbara i utveckling'!J20</f>
        <v>829891.358054096</v>
      </c>
      <c r="E136" s="115"/>
      <c r="F136" s="115" t="str">
        <f>'Valbara i utveckling'!J30</f>
        <v>Kvartal förskott</v>
      </c>
      <c r="G136" s="115"/>
      <c r="H136" s="115" t="str">
        <f>'Valbara i utveckling'!J31</f>
        <v>Dec,Mar,Jun,Sep</v>
      </c>
      <c r="I136" s="115"/>
      <c r="J136" s="126">
        <f>'Valbara i utveckling'!J32</f>
        <v>0</v>
      </c>
    </row>
    <row r="137" spans="3:10" hidden="1" outlineLevel="1" x14ac:dyDescent="0.25">
      <c r="C137" s="107" t="str">
        <f>'Valbara i utveckling'!N1</f>
        <v>ViSam</v>
      </c>
      <c r="D137" s="114">
        <f>'Valbara i utveckling'!N20</f>
        <v>0</v>
      </c>
      <c r="E137" s="115"/>
      <c r="F137" s="115" t="str">
        <f>'Valbara i utveckling'!N30</f>
        <v>Väntar avsiktsförklaring</v>
      </c>
      <c r="G137" s="115"/>
      <c r="H137" s="115">
        <f>'Valbara i utveckling'!N31</f>
        <v>0</v>
      </c>
      <c r="I137" s="115"/>
      <c r="J137" s="126">
        <f>'Valbara i utveckling'!N32</f>
        <v>0</v>
      </c>
    </row>
    <row r="138" spans="3:10" hidden="1" outlineLevel="1" x14ac:dyDescent="0.25">
      <c r="C138" s="107" t="str">
        <f>'Valbara i utveckling'!R1</f>
        <v>1177 symtombedömning och hänvisning "Listning"</v>
      </c>
      <c r="D138" s="114">
        <f>'Valbara i utveckling'!R20</f>
        <v>0</v>
      </c>
      <c r="E138" s="115"/>
      <c r="F138" s="115" t="str">
        <f>'Valbara i utveckling'!R30</f>
        <v>Faktureras ej 2023</v>
      </c>
      <c r="G138" s="115"/>
      <c r="H138" s="115">
        <f>'Valbara i utveckling'!R31</f>
        <v>0</v>
      </c>
      <c r="I138" s="115"/>
      <c r="J138" s="126" t="str">
        <f>'Valbara i utveckling'!R32</f>
        <v>Väntar Avsiktsförkl</v>
      </c>
    </row>
    <row r="139" spans="3:10" hidden="1" outlineLevel="1" x14ac:dyDescent="0.25">
      <c r="C139" s="107">
        <f>'Valbara i utveckling'!V1</f>
        <v>0</v>
      </c>
      <c r="D139" s="114">
        <f>'Valbara i utveckling'!V20</f>
        <v>0</v>
      </c>
      <c r="E139" s="115"/>
      <c r="F139" s="94">
        <f>'Valbara i utveckling'!V30</f>
        <v>0</v>
      </c>
      <c r="G139" s="115"/>
      <c r="H139" s="94">
        <f>'Valbara i utveckling'!V31</f>
        <v>0</v>
      </c>
      <c r="I139" s="115"/>
      <c r="J139" s="126">
        <f>'Valbara i utveckling'!V32</f>
        <v>0</v>
      </c>
    </row>
    <row r="140" spans="3:10" ht="30" hidden="1" outlineLevel="1" x14ac:dyDescent="0.25">
      <c r="C140" s="107">
        <f>'Valbara i utveckling'!Z1</f>
        <v>0</v>
      </c>
      <c r="D140" s="114">
        <f>'Valbara i utveckling'!Z20</f>
        <v>0</v>
      </c>
      <c r="E140" s="115"/>
      <c r="F140" s="115">
        <f>'Valbara i utveckling'!Z30</f>
        <v>0</v>
      </c>
      <c r="G140" s="115"/>
      <c r="H140" s="115">
        <f>'Valbara i utveckling'!Z31</f>
        <v>0</v>
      </c>
      <c r="I140" s="115"/>
      <c r="J140" s="126">
        <f>'Valbara i utveckling'!Z32</f>
        <v>0</v>
      </c>
    </row>
    <row r="141" spans="3:10" hidden="1" outlineLevel="1" x14ac:dyDescent="0.25">
      <c r="C141" s="107">
        <f>'Valbara i utveckling'!AD1</f>
        <v>0</v>
      </c>
      <c r="D141" s="114">
        <f>'Valbara i utveckling'!AD20</f>
        <v>0</v>
      </c>
      <c r="E141" s="115"/>
      <c r="F141" s="115">
        <f>'Valbara i utveckling'!AD30</f>
        <v>0</v>
      </c>
      <c r="G141" s="115"/>
      <c r="H141" s="115">
        <f>'Valbara i utveckling'!AD31</f>
        <v>0</v>
      </c>
      <c r="I141" s="115"/>
      <c r="J141" s="126">
        <f>'Valbara i utveckling'!AD32</f>
        <v>0</v>
      </c>
    </row>
    <row r="142" spans="3:10" hidden="1" outlineLevel="1" x14ac:dyDescent="0.25">
      <c r="C142" s="107">
        <f>'Valbara i utveckling'!AH1</f>
        <v>0</v>
      </c>
      <c r="D142" s="114">
        <f>'Valbara i utveckling'!AH20</f>
        <v>0</v>
      </c>
      <c r="E142" s="115"/>
      <c r="F142" s="115">
        <f>'Valbara i utveckling'!AH30</f>
        <v>0</v>
      </c>
      <c r="G142" s="115"/>
      <c r="H142" s="115">
        <f>'Valbara i utveckling'!AH31</f>
        <v>0</v>
      </c>
      <c r="I142" s="115"/>
      <c r="J142" s="126">
        <f>'Valbara i utveckling'!AH32</f>
        <v>0</v>
      </c>
    </row>
    <row r="143" spans="3:10" hidden="1" outlineLevel="1" x14ac:dyDescent="0.25">
      <c r="C143" s="107">
        <f>'Valbara i utveckling'!AL1</f>
        <v>0</v>
      </c>
      <c r="D143" s="114">
        <f>'Valbara i utveckling'!AL20</f>
        <v>0</v>
      </c>
      <c r="E143" s="115"/>
      <c r="F143" s="115">
        <f>'Valbara i utveckling'!AL30</f>
        <v>0</v>
      </c>
      <c r="G143" s="115"/>
      <c r="H143" s="115">
        <f>'Valbara i utveckling'!AL31</f>
        <v>0</v>
      </c>
      <c r="I143" s="115"/>
      <c r="J143" s="126">
        <f>'Valbara i utveckling'!AL32</f>
        <v>0</v>
      </c>
    </row>
    <row r="144" spans="3:10" hidden="1" outlineLevel="1" x14ac:dyDescent="0.25">
      <c r="C144" s="107">
        <f>'Valbara i utveckling'!AP1</f>
        <v>0</v>
      </c>
      <c r="D144" s="114">
        <f>'Valbara i utveckling'!AP20</f>
        <v>0</v>
      </c>
      <c r="E144" s="115"/>
      <c r="F144" s="115">
        <f>'Valbara i utveckling'!AP30</f>
        <v>0</v>
      </c>
      <c r="G144" s="115"/>
      <c r="H144" s="115">
        <f>'Valbara i utveckling'!AP31</f>
        <v>0</v>
      </c>
      <c r="I144" s="115"/>
      <c r="J144" s="126">
        <f>'Valbara i utveckling'!AP32</f>
        <v>0</v>
      </c>
    </row>
    <row r="145" spans="3:10" hidden="1" outlineLevel="1" x14ac:dyDescent="0.25">
      <c r="C145" s="107">
        <f>'Valbara i utveckling'!AT1</f>
        <v>0</v>
      </c>
      <c r="D145" s="114">
        <f>'Valbara i utveckling'!AT20</f>
        <v>0</v>
      </c>
      <c r="E145" s="115"/>
      <c r="F145" s="115">
        <f>'Valbara i utveckling'!AT30</f>
        <v>0</v>
      </c>
      <c r="G145" s="115"/>
      <c r="H145" s="115">
        <f>'Valbara i utveckling'!AT31</f>
        <v>0</v>
      </c>
      <c r="I145" s="115"/>
      <c r="J145" s="126">
        <f>'Valbara i utveckling'!AT32</f>
        <v>0</v>
      </c>
    </row>
    <row r="146" spans="3:10" hidden="1" outlineLevel="1" x14ac:dyDescent="0.25">
      <c r="C146" s="107">
        <f>'Valbara i utveckling'!AX1</f>
        <v>0</v>
      </c>
      <c r="D146" s="114">
        <f>'Valbara i utveckling'!AX20</f>
        <v>0</v>
      </c>
      <c r="E146" s="115"/>
      <c r="F146" s="115">
        <f>'Valbara i utveckling'!AX30</f>
        <v>0</v>
      </c>
      <c r="G146" s="115"/>
      <c r="H146" s="115">
        <f>'Valbara i utveckling'!AX31</f>
        <v>0</v>
      </c>
      <c r="I146" s="115"/>
      <c r="J146" s="126">
        <f>'Valbara i utveckling'!AX32</f>
        <v>0</v>
      </c>
    </row>
    <row r="147" spans="3:10" hidden="1" outlineLevel="1" x14ac:dyDescent="0.25">
      <c r="C147" s="107">
        <f>'Valbara i utveckling'!BB1</f>
        <v>0</v>
      </c>
      <c r="D147" s="114">
        <f>'Valbara i utveckling'!BB20</f>
        <v>0</v>
      </c>
      <c r="E147" s="115"/>
      <c r="F147" s="115">
        <f>'Valbara i utveckling'!BB30</f>
        <v>0</v>
      </c>
      <c r="G147" s="115"/>
      <c r="H147" s="115">
        <f>'Valbara i utveckling'!BB31</f>
        <v>0</v>
      </c>
      <c r="I147" s="115"/>
      <c r="J147" s="126">
        <f>'Valbara i utveckling'!BB32</f>
        <v>0</v>
      </c>
    </row>
    <row r="148" spans="3:10" hidden="1" outlineLevel="1" x14ac:dyDescent="0.25">
      <c r="C148" s="107">
        <f>'Valbara i utveckling'!BF1</f>
        <v>0</v>
      </c>
      <c r="D148" s="114">
        <f>'Valbara i utveckling'!BF20</f>
        <v>0</v>
      </c>
      <c r="E148" s="115"/>
      <c r="F148" s="115">
        <f>'Valbara i utveckling'!BF30</f>
        <v>0</v>
      </c>
      <c r="G148" s="115"/>
      <c r="H148" s="115">
        <f>'Valbara i utveckling'!BF31</f>
        <v>0</v>
      </c>
      <c r="I148" s="115"/>
      <c r="J148" s="126">
        <f>'Valbara i utveckling'!BF32</f>
        <v>0</v>
      </c>
    </row>
    <row r="149" spans="3:10" ht="15" hidden="1" customHeight="1" outlineLevel="1" x14ac:dyDescent="0.25">
      <c r="C149" s="107">
        <f>'Valbara i utveckling'!BJ1</f>
        <v>0</v>
      </c>
      <c r="D149" s="114">
        <f>'Valbara i utveckling'!BJ20</f>
        <v>0</v>
      </c>
      <c r="E149" s="115"/>
      <c r="F149" s="115">
        <f>'Valbara i utveckling'!BJ30</f>
        <v>0</v>
      </c>
      <c r="G149" s="115"/>
      <c r="H149" s="115">
        <f>'Valbara i utveckling'!BJ31</f>
        <v>0</v>
      </c>
      <c r="I149" s="115"/>
      <c r="J149" s="126">
        <f>'Valbara i utveckling'!BJ32</f>
        <v>0</v>
      </c>
    </row>
    <row r="150" spans="3:10" ht="15" hidden="1" customHeight="1" outlineLevel="1" x14ac:dyDescent="0.25">
      <c r="C150" s="107">
        <f>'Valbara i utveckling'!BN1</f>
        <v>0</v>
      </c>
      <c r="D150" s="114">
        <f>'Valbara i utveckling'!BN20</f>
        <v>0</v>
      </c>
      <c r="E150" s="115"/>
      <c r="F150" s="115">
        <f>'Valbara i utveckling'!BN30</f>
        <v>0</v>
      </c>
      <c r="G150" s="115"/>
      <c r="H150" s="115">
        <f>'Valbara i utveckling'!BN31</f>
        <v>0</v>
      </c>
      <c r="I150" s="115"/>
      <c r="J150" s="126">
        <f>'Valbara i utveckling'!BN32</f>
        <v>0</v>
      </c>
    </row>
    <row r="151" spans="3:10" ht="15" hidden="1" customHeight="1" outlineLevel="1" x14ac:dyDescent="0.25">
      <c r="C151" s="107">
        <f>'Valbara i utveckling'!BR1</f>
        <v>0</v>
      </c>
      <c r="D151" s="114">
        <f>'Valbara i utveckling'!BR20</f>
        <v>0</v>
      </c>
      <c r="E151" s="115"/>
      <c r="F151" s="115">
        <f>'Valbara i utveckling'!BR30</f>
        <v>0</v>
      </c>
      <c r="G151" s="115"/>
      <c r="H151" s="115">
        <f>'Valbara i utveckling'!BR31</f>
        <v>0</v>
      </c>
      <c r="I151" s="115"/>
      <c r="J151" s="116">
        <f>'Valbara i utveckling'!BR32</f>
        <v>0</v>
      </c>
    </row>
    <row r="152" spans="3:10" ht="15" hidden="1" customHeight="1" outlineLevel="1" x14ac:dyDescent="0.25">
      <c r="C152" s="107">
        <f>'Valbara i utveckling'!BV1</f>
        <v>0</v>
      </c>
      <c r="D152" s="114">
        <f>'Valbara i utveckling'!BV20</f>
        <v>0</v>
      </c>
      <c r="E152" s="115"/>
      <c r="F152" s="115">
        <f>'Valbara i utveckling'!BV30</f>
        <v>0</v>
      </c>
      <c r="G152" s="115"/>
      <c r="H152" s="115">
        <f>'Valbara i utveckling'!BV31</f>
        <v>0</v>
      </c>
      <c r="I152" s="115"/>
      <c r="J152" s="116">
        <f>'Valbara i utveckling'!BV32</f>
        <v>0</v>
      </c>
    </row>
    <row r="153" spans="3:10" ht="15" hidden="1" customHeight="1" outlineLevel="1" x14ac:dyDescent="0.25">
      <c r="C153" s="107">
        <f>'Valbara i utveckling'!BZ1</f>
        <v>0</v>
      </c>
      <c r="D153" s="114">
        <f>'Valbara i utveckling'!BZ20</f>
        <v>0</v>
      </c>
      <c r="E153" s="115"/>
      <c r="F153" s="115">
        <f>'Valbara i utveckling'!BZ30</f>
        <v>0</v>
      </c>
      <c r="G153" s="115"/>
      <c r="H153" s="115">
        <f>'Valbara i utveckling'!BZ31</f>
        <v>0</v>
      </c>
      <c r="I153" s="115"/>
      <c r="J153" s="116">
        <f>'Valbara i utveckling'!BZ32</f>
        <v>0</v>
      </c>
    </row>
    <row r="154" spans="3:10" ht="15" hidden="1" customHeight="1" outlineLevel="1" x14ac:dyDescent="0.25">
      <c r="C154" s="222">
        <f>'Valbara i utveckling'!CD1</f>
        <v>0</v>
      </c>
      <c r="D154" s="114">
        <f>'Valbara i utveckling'!CD20</f>
        <v>0</v>
      </c>
      <c r="E154" s="90"/>
      <c r="F154" s="90">
        <f>'Valbara i utveckling'!CD30</f>
        <v>0</v>
      </c>
      <c r="G154" s="90"/>
      <c r="H154" s="90">
        <f>'Valbara i utveckling'!CD31</f>
        <v>0</v>
      </c>
      <c r="I154" s="90"/>
      <c r="J154" s="223">
        <f>'Valbara i utveckling'!CD32</f>
        <v>0</v>
      </c>
    </row>
    <row r="155" spans="3:10" ht="15" hidden="1" customHeight="1" outlineLevel="1" x14ac:dyDescent="0.25">
      <c r="C155" s="222">
        <f>'Valbara i utveckling'!CH1</f>
        <v>0</v>
      </c>
      <c r="D155" s="114">
        <f>'Valbara i utveckling'!CH20</f>
        <v>0</v>
      </c>
      <c r="E155" s="90"/>
      <c r="F155" s="90">
        <f>'Valbara i utveckling'!CH30</f>
        <v>0</v>
      </c>
      <c r="G155" s="90"/>
      <c r="H155" s="90">
        <f>'Valbara i utveckling'!CH31</f>
        <v>0</v>
      </c>
      <c r="I155" s="90"/>
      <c r="J155" s="223">
        <f>'Valbara i utveckling'!CH32</f>
        <v>0</v>
      </c>
    </row>
    <row r="156" spans="3:10" ht="15" hidden="1" customHeight="1" outlineLevel="1" x14ac:dyDescent="0.25">
      <c r="C156" s="222">
        <f>'Valbara i utveckling'!CL1</f>
        <v>0</v>
      </c>
      <c r="D156" s="114">
        <f>'Valbara i utveckling'!CL20</f>
        <v>0</v>
      </c>
      <c r="E156" s="90"/>
      <c r="F156" s="90">
        <f>'Valbara i utveckling'!CL30</f>
        <v>0</v>
      </c>
      <c r="G156" s="90"/>
      <c r="H156" s="90">
        <f>'Valbara i utveckling'!CL31</f>
        <v>0</v>
      </c>
      <c r="I156" s="90"/>
      <c r="J156" s="223">
        <f>'Valbara i utveckling'!CL32</f>
        <v>0</v>
      </c>
    </row>
    <row r="157" spans="3:10" ht="15" hidden="1" customHeight="1" outlineLevel="1" x14ac:dyDescent="0.25">
      <c r="C157" s="222">
        <f>'Valbara i utveckling'!CP1</f>
        <v>0</v>
      </c>
      <c r="D157" s="114">
        <f>'Valbara i utveckling'!CP20</f>
        <v>0</v>
      </c>
      <c r="E157" s="90"/>
      <c r="F157" s="90">
        <f>'Valbara i utveckling'!CP30</f>
        <v>0</v>
      </c>
      <c r="G157" s="90"/>
      <c r="H157" s="90">
        <f>'Valbara i utveckling'!CP31</f>
        <v>0</v>
      </c>
      <c r="I157" s="90"/>
      <c r="J157" s="223">
        <f>'Valbara i utveckling'!CP32</f>
        <v>0</v>
      </c>
    </row>
    <row r="158" spans="3:10" ht="15" hidden="1" customHeight="1" outlineLevel="1" x14ac:dyDescent="0.25">
      <c r="C158" s="222">
        <f>'Valbara i utveckling'!CT1</f>
        <v>0</v>
      </c>
      <c r="D158" s="114">
        <f>'Valbara i utveckling'!CT20</f>
        <v>0</v>
      </c>
      <c r="E158" s="90"/>
      <c r="F158" s="90">
        <f>'Valbara i utveckling'!CT30</f>
        <v>0</v>
      </c>
      <c r="G158" s="90"/>
      <c r="H158" s="90">
        <f>'Valbara i utveckling'!CT31</f>
        <v>0</v>
      </c>
      <c r="I158" s="90"/>
      <c r="J158" s="223">
        <f>'Valbara i utveckling'!CT32</f>
        <v>0</v>
      </c>
    </row>
    <row r="159" spans="3:10" ht="15" hidden="1" customHeight="1" outlineLevel="1" x14ac:dyDescent="0.25">
      <c r="C159" s="222">
        <f>'Valbara i utveckling'!CX1</f>
        <v>0</v>
      </c>
      <c r="D159" s="114">
        <f>'Valbara i utveckling'!CX20</f>
        <v>0</v>
      </c>
      <c r="E159" s="90"/>
      <c r="F159" s="90">
        <f>'Valbara i utveckling'!CX30</f>
        <v>0</v>
      </c>
      <c r="G159" s="90"/>
      <c r="H159" s="90">
        <f>'Valbara i utveckling'!CX31</f>
        <v>0</v>
      </c>
      <c r="I159" s="90"/>
      <c r="J159" s="223">
        <f>'Valbara i utveckling'!CX32</f>
        <v>0</v>
      </c>
    </row>
    <row r="160" spans="3:10" ht="15" hidden="1" customHeight="1" outlineLevel="1" x14ac:dyDescent="0.25">
      <c r="C160" s="222">
        <f>'Valbara i utveckling'!DB1</f>
        <v>0</v>
      </c>
      <c r="D160" s="114">
        <f>'Valbara i utveckling'!DB20</f>
        <v>0</v>
      </c>
      <c r="E160" s="90"/>
      <c r="F160" s="90">
        <f>'Valbara i utveckling'!DB30</f>
        <v>0</v>
      </c>
      <c r="G160" s="90"/>
      <c r="H160" s="90">
        <f>'Valbara i utveckling'!DB31</f>
        <v>0</v>
      </c>
      <c r="I160" s="90"/>
      <c r="J160" s="223">
        <f>'Valbara i utveckling'!DB32</f>
        <v>0</v>
      </c>
    </row>
    <row r="161" spans="3:10" ht="15" hidden="1" customHeight="1" outlineLevel="1" x14ac:dyDescent="0.25">
      <c r="C161" s="222">
        <f>'Valbara i utveckling'!DF1</f>
        <v>0</v>
      </c>
      <c r="D161" s="114">
        <f>'Valbara i utveckling'!DF20</f>
        <v>0</v>
      </c>
      <c r="E161" s="90"/>
      <c r="F161" s="90">
        <f>'Valbara i utveckling'!DF30</f>
        <v>0</v>
      </c>
      <c r="G161" s="90"/>
      <c r="H161" s="90">
        <f>'Valbara i utveckling'!DF31</f>
        <v>0</v>
      </c>
      <c r="I161" s="90"/>
      <c r="J161" s="223">
        <f>'Valbara i utveckling'!DF32</f>
        <v>0</v>
      </c>
    </row>
    <row r="162" spans="3:10" ht="15" hidden="1" customHeight="1" outlineLevel="1" x14ac:dyDescent="0.25">
      <c r="C162" s="222">
        <f>'Valbara i utveckling'!DJ1</f>
        <v>0</v>
      </c>
      <c r="D162" s="114">
        <f>'Valbara i utveckling'!DJ20</f>
        <v>0</v>
      </c>
      <c r="E162" s="90"/>
      <c r="F162" s="90">
        <f>'Valbara i utveckling'!DJ30</f>
        <v>0</v>
      </c>
      <c r="G162" s="90"/>
      <c r="H162" s="90">
        <f>'Valbara i utveckling'!DJ31</f>
        <v>0</v>
      </c>
      <c r="I162" s="90"/>
      <c r="J162" s="223">
        <f>'Valbara i utveckling'!DJ32</f>
        <v>0</v>
      </c>
    </row>
    <row r="163" spans="3:10" ht="15" hidden="1" customHeight="1" outlineLevel="1" thickBot="1" x14ac:dyDescent="0.3">
      <c r="C163" s="224">
        <f>'Valbara i utveckling'!DN1</f>
        <v>0</v>
      </c>
      <c r="D163" s="118">
        <f>'Valbara i utveckling'!DN20</f>
        <v>0</v>
      </c>
      <c r="E163" s="225"/>
      <c r="F163" s="225">
        <f>'Valbara i utveckling'!DN30</f>
        <v>0</v>
      </c>
      <c r="G163" s="225"/>
      <c r="H163" s="225">
        <f>'Valbara i utveckling'!DN31</f>
        <v>0</v>
      </c>
      <c r="I163" s="225"/>
      <c r="J163" s="226">
        <f>'Valbara i utveckling'!DN32</f>
        <v>0</v>
      </c>
    </row>
    <row r="164" spans="3:10" hidden="1" outlineLevel="1" x14ac:dyDescent="0.25">
      <c r="C164" s="115"/>
      <c r="D164" s="115"/>
      <c r="E164" s="115"/>
      <c r="F164" s="115"/>
      <c r="G164" s="115"/>
      <c r="H164" s="115"/>
      <c r="I164" s="115"/>
      <c r="J164" s="115"/>
    </row>
    <row r="165" spans="3:10" collapsed="1" x14ac:dyDescent="0.25">
      <c r="C165" s="115"/>
      <c r="D165" s="115"/>
      <c r="E165" s="115"/>
      <c r="F165" s="115"/>
      <c r="G165" s="115"/>
      <c r="H165" s="115"/>
      <c r="I165" s="115"/>
      <c r="J165" s="115"/>
    </row>
  </sheetData>
  <mergeCells count="3">
    <mergeCell ref="C2:J2"/>
    <mergeCell ref="A3:A7"/>
    <mergeCell ref="C3:J3"/>
  </mergeCells>
  <conditionalFormatting sqref="D8:D55">
    <cfRule type="cellIs" dxfId="8" priority="1" operator="equal">
      <formula>0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0B240-6A93-4C16-9126-1365C1FC5818}">
  <sheetPr>
    <tabColor rgb="FF92D050"/>
  </sheetPr>
  <dimension ref="A1:K165"/>
  <sheetViews>
    <sheetView showZeros="0" workbookViewId="0">
      <selection activeCell="B200" sqref="B200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710937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58" t="str">
        <f>'Gemensamma Tjänster'!B22</f>
        <v>Region Örebro län</v>
      </c>
    </row>
    <row r="2" spans="1:11" ht="92.25" customHeight="1" x14ac:dyDescent="0.4">
      <c r="C2" s="312" t="s">
        <v>60</v>
      </c>
      <c r="D2" s="313"/>
      <c r="E2" s="313"/>
      <c r="F2" s="313"/>
      <c r="G2" s="313"/>
      <c r="H2" s="313"/>
      <c r="I2" s="313"/>
      <c r="J2" s="314"/>
    </row>
    <row r="3" spans="1:11" ht="21.75" customHeight="1" thickBot="1" x14ac:dyDescent="0.3">
      <c r="A3" s="318" t="s">
        <v>41</v>
      </c>
      <c r="C3" s="315" t="s">
        <v>42</v>
      </c>
      <c r="D3" s="316"/>
      <c r="E3" s="316"/>
      <c r="F3" s="316"/>
      <c r="G3" s="316"/>
      <c r="H3" s="316"/>
      <c r="I3" s="316"/>
      <c r="J3" s="317"/>
    </row>
    <row r="4" spans="1:11" x14ac:dyDescent="0.25">
      <c r="A4" s="318"/>
    </row>
    <row r="5" spans="1:11" ht="15.75" x14ac:dyDescent="0.25">
      <c r="A5" s="318"/>
      <c r="D5" s="52" t="s">
        <v>190</v>
      </c>
      <c r="E5" s="56"/>
      <c r="F5" s="52"/>
      <c r="G5" s="52"/>
      <c r="H5" s="57"/>
      <c r="I5" s="52"/>
      <c r="J5" s="52"/>
      <c r="K5" s="7"/>
    </row>
    <row r="6" spans="1:11" ht="15.75" thickBot="1" x14ac:dyDescent="0.3">
      <c r="A6" s="318"/>
    </row>
    <row r="7" spans="1:11" ht="30" x14ac:dyDescent="0.25">
      <c r="A7" s="318"/>
      <c r="C7" s="108" t="s">
        <v>30</v>
      </c>
      <c r="D7" s="109">
        <f>SUM(D8:D55)</f>
        <v>20443539.34000228</v>
      </c>
      <c r="E7" s="110"/>
      <c r="F7" s="111" t="s">
        <v>36</v>
      </c>
      <c r="G7" s="111"/>
      <c r="H7" s="96" t="s">
        <v>37</v>
      </c>
      <c r="I7" s="112"/>
      <c r="J7" s="113" t="s">
        <v>46</v>
      </c>
      <c r="K7" s="53"/>
    </row>
    <row r="8" spans="1:11" ht="15" hidden="1" customHeight="1" outlineLevel="1" x14ac:dyDescent="0.25">
      <c r="C8" s="107" t="str">
        <f>'Gemensamma Tjänster'!E2</f>
        <v>Identifierings-tjänster SITHS</v>
      </c>
      <c r="D8" s="114">
        <f>'Gemensamma Tjänster'!E22</f>
        <v>1498817.5465295066</v>
      </c>
      <c r="E8" s="115"/>
      <c r="F8" s="94" t="str">
        <f>'Gemensamma Tjänster'!E31</f>
        <v>Kvartal förskott</v>
      </c>
      <c r="G8" s="115"/>
      <c r="H8" s="94" t="str">
        <f>'Gemensamma Tjänster'!E32</f>
        <v>Dec,Mar,Jun,Sep</v>
      </c>
      <c r="I8" s="115"/>
      <c r="J8" s="116" t="str">
        <f>'Gemensamma Tjänster'!E33</f>
        <v xml:space="preserve"> -</v>
      </c>
    </row>
    <row r="9" spans="1:11" ht="15" hidden="1" customHeight="1" outlineLevel="1" x14ac:dyDescent="0.25">
      <c r="C9" s="107" t="str">
        <f>'Gemensamma Tjänster'!F2</f>
        <v>Katalogtjänster HSA</v>
      </c>
      <c r="D9" s="114">
        <f>'Gemensamma Tjänster'!F22</f>
        <v>178593.25930530624</v>
      </c>
      <c r="E9" s="115"/>
      <c r="F9" s="94" t="str">
        <f>'Gemensamma Tjänster'!F31</f>
        <v>Kvartal förskott</v>
      </c>
      <c r="G9" s="115"/>
      <c r="H9" s="94" t="str">
        <f>'Gemensamma Tjänster'!F32</f>
        <v>Dec,Mar,Jun,Sep</v>
      </c>
      <c r="I9" s="115"/>
      <c r="J9" s="116" t="str">
        <f>'Gemensamma Tjänster'!F33</f>
        <v xml:space="preserve"> -</v>
      </c>
    </row>
    <row r="10" spans="1:11" ht="15" hidden="1" customHeight="1" outlineLevel="1" x14ac:dyDescent="0.25">
      <c r="C10" s="107" t="str">
        <f>'Gemensamma Tjänster'!G2</f>
        <v>Kommunikations-tjänster Sjunet</v>
      </c>
      <c r="D10" s="114">
        <f>'Gemensamma Tjänster'!G22</f>
        <v>34764.068571533033</v>
      </c>
      <c r="E10" s="115"/>
      <c r="F10" s="94" t="str">
        <f>'Gemensamma Tjänster'!G31</f>
        <v>Kvartal förskott</v>
      </c>
      <c r="G10" s="115"/>
      <c r="H10" s="94" t="str">
        <f>'Gemensamma Tjänster'!G32</f>
        <v>Dec,Mar,Jun,Sep</v>
      </c>
      <c r="I10" s="115"/>
      <c r="J10" s="116" t="str">
        <f>'Gemensamma Tjänster'!G33</f>
        <v xml:space="preserve"> -</v>
      </c>
    </row>
    <row r="11" spans="1:11" ht="15" hidden="1" customHeight="1" outlineLevel="1" x14ac:dyDescent="0.25">
      <c r="C11" s="107" t="str">
        <f>'Gemensamma Tjänster'!H2</f>
        <v>Säkerhetstjänster</v>
      </c>
      <c r="D11" s="114">
        <f>'Gemensamma Tjänster'!H22</f>
        <v>338642.87168596964</v>
      </c>
      <c r="E11" s="115"/>
      <c r="F11" s="94" t="str">
        <f>'Gemensamma Tjänster'!H31</f>
        <v>Kvartal förskott</v>
      </c>
      <c r="G11" s="115"/>
      <c r="H11" s="94" t="str">
        <f>'Gemensamma Tjänster'!H32</f>
        <v>Dec,Mar,Jun,Sep</v>
      </c>
      <c r="I11" s="115"/>
      <c r="J11" s="116" t="str">
        <f>'Gemensamma Tjänster'!H33</f>
        <v xml:space="preserve"> -</v>
      </c>
    </row>
    <row r="12" spans="1:11" ht="15" hidden="1" customHeight="1" outlineLevel="1" x14ac:dyDescent="0.25">
      <c r="C12" s="107" t="str">
        <f>'Gemensamma Tjänster'!I2</f>
        <v>1177 e-tjänster</v>
      </c>
      <c r="D12" s="114">
        <f>'Gemensamma Tjänster'!I22</f>
        <v>2435782.2637144448</v>
      </c>
      <c r="E12" s="115"/>
      <c r="F12" s="94" t="str">
        <f>'Gemensamma Tjänster'!I31</f>
        <v>Kvartal förskott</v>
      </c>
      <c r="G12" s="115"/>
      <c r="H12" s="94" t="str">
        <f>'Gemensamma Tjänster'!I32</f>
        <v>Dec,Mar,Jun,Sep</v>
      </c>
      <c r="I12" s="115"/>
      <c r="J12" s="116" t="str">
        <f>'Gemensamma Tjänster'!I33</f>
        <v xml:space="preserve"> -</v>
      </c>
    </row>
    <row r="13" spans="1:11" ht="15" hidden="1" customHeight="1" outlineLevel="1" x14ac:dyDescent="0.25">
      <c r="C13" s="107" t="str">
        <f>'Gemensamma Tjänster'!J2</f>
        <v xml:space="preserve">1177 på telefon </v>
      </c>
      <c r="D13" s="114">
        <f>'Gemensamma Tjänster'!J22</f>
        <v>1872924.7331156866</v>
      </c>
      <c r="E13" s="115"/>
      <c r="F13" s="94" t="str">
        <f>'Gemensamma Tjänster'!J31</f>
        <v>Kvartal förskott</v>
      </c>
      <c r="G13" s="115"/>
      <c r="H13" s="94" t="str">
        <f>'Gemensamma Tjänster'!J32</f>
        <v>Dec,Mar,Jun,Sep</v>
      </c>
      <c r="I13" s="115"/>
      <c r="J13" s="116" t="str">
        <f>'Gemensamma Tjänster'!J33</f>
        <v xml:space="preserve"> -</v>
      </c>
    </row>
    <row r="14" spans="1:11" ht="15" hidden="1" customHeight="1" outlineLevel="1" x14ac:dyDescent="0.25">
      <c r="C14" s="107" t="str">
        <f>'Gemensamma Tjänster'!K2</f>
        <v>1177.se</v>
      </c>
      <c r="D14" s="114">
        <f>'Gemensamma Tjänster'!K22</f>
        <v>1928789.8699861632</v>
      </c>
      <c r="E14" s="115"/>
      <c r="F14" s="94" t="str">
        <f>'Gemensamma Tjänster'!K31</f>
        <v>Kvartal förskott</v>
      </c>
      <c r="G14" s="115"/>
      <c r="H14" s="94" t="str">
        <f>'Gemensamma Tjänster'!K32</f>
        <v>Dec,Mar,Jun,Sep</v>
      </c>
      <c r="I14" s="115"/>
      <c r="J14" s="116" t="str">
        <f>'Gemensamma Tjänster'!K33</f>
        <v xml:space="preserve"> -</v>
      </c>
    </row>
    <row r="15" spans="1:11" ht="15" hidden="1" customHeight="1" outlineLevel="1" x14ac:dyDescent="0.25">
      <c r="C15" s="107" t="str">
        <f>'Gemensamma Tjänster'!L2</f>
        <v>Eira 
(biblioteks- konsortium)</v>
      </c>
      <c r="D15" s="114">
        <f>'Gemensamma Tjänster'!L22</f>
        <v>120625.04148783212</v>
      </c>
      <c r="E15" s="115"/>
      <c r="F15" s="94" t="str">
        <f>'Gemensamma Tjänster'!L31</f>
        <v>Kvartal förskott. Licens separat</v>
      </c>
      <c r="G15" s="115"/>
      <c r="H15" s="94" t="str">
        <f>'Gemensamma Tjänster'!L32</f>
        <v>Dec,Mar,Jun,Sep</v>
      </c>
      <c r="I15" s="115"/>
      <c r="J15" s="116" t="str">
        <f>'Gemensamma Tjänster'!L33</f>
        <v xml:space="preserve"> -</v>
      </c>
    </row>
    <row r="16" spans="1:11" ht="15" hidden="1" customHeight="1" outlineLevel="1" x14ac:dyDescent="0.25">
      <c r="C16" s="107" t="str">
        <f>'Gemensamma Tjänster'!M2</f>
        <v>Elektronisk remiss</v>
      </c>
      <c r="D16" s="114">
        <f>'Gemensamma Tjänster'!M22</f>
        <v>126027.94543518641</v>
      </c>
      <c r="E16" s="115"/>
      <c r="F16" s="94" t="str">
        <f>'Gemensamma Tjänster'!M31</f>
        <v>Kvartal förskott</v>
      </c>
      <c r="G16" s="115"/>
      <c r="H16" s="94" t="str">
        <f>'Gemensamma Tjänster'!M32</f>
        <v>Dec,Mar,Jun,Sep</v>
      </c>
      <c r="I16" s="115"/>
      <c r="J16" s="116" t="str">
        <f>'Gemensamma Tjänster'!M33</f>
        <v xml:space="preserve"> -</v>
      </c>
    </row>
    <row r="17" spans="3:10" ht="15" hidden="1" customHeight="1" outlineLevel="1" x14ac:dyDescent="0.25">
      <c r="C17" s="107" t="str">
        <f>'Gemensamma Tjänster'!N2</f>
        <v>Födelseanmälan</v>
      </c>
      <c r="D17" s="114">
        <f>'Gemensamma Tjänster'!N22</f>
        <v>87933.608370745802</v>
      </c>
      <c r="E17" s="115"/>
      <c r="F17" s="94" t="str">
        <f>'Gemensamma Tjänster'!N31</f>
        <v>Kvartal förskott</v>
      </c>
      <c r="G17" s="115"/>
      <c r="H17" s="94" t="str">
        <f>'Gemensamma Tjänster'!N32</f>
        <v>Dec,Mar,Jun,Sep</v>
      </c>
      <c r="I17" s="115"/>
      <c r="J17" s="116" t="str">
        <f>'Gemensamma Tjänster'!N33</f>
        <v xml:space="preserve"> -</v>
      </c>
    </row>
    <row r="18" spans="3:10" ht="15" hidden="1" customHeight="1" outlineLevel="1" x14ac:dyDescent="0.25">
      <c r="C18" s="107" t="str">
        <f>'Gemensamma Tjänster'!O2</f>
        <v>Infektions-verktyget</v>
      </c>
      <c r="D18" s="114">
        <f>'Gemensamma Tjänster'!O22</f>
        <v>292398.51046167087</v>
      </c>
      <c r="E18" s="115"/>
      <c r="F18" s="94" t="str">
        <f>'Gemensamma Tjänster'!O31</f>
        <v>Kvartal förskott</v>
      </c>
      <c r="G18" s="115"/>
      <c r="H18" s="94" t="str">
        <f>'Gemensamma Tjänster'!O32</f>
        <v>Dec,Mar,Jun,Sep</v>
      </c>
      <c r="I18" s="115"/>
      <c r="J18" s="116" t="str">
        <f>'Gemensamma Tjänster'!O33</f>
        <v xml:space="preserve"> -</v>
      </c>
    </row>
    <row r="19" spans="3:10" ht="15" hidden="1" customHeight="1" outlineLevel="1" x14ac:dyDescent="0.25">
      <c r="C19" s="107" t="str">
        <f>'Gemensamma Tjänster'!P2</f>
        <v>1177 journal</v>
      </c>
      <c r="D19" s="114">
        <f>'Gemensamma Tjänster'!P22</f>
        <v>806953.09614747611</v>
      </c>
      <c r="E19" s="115"/>
      <c r="F19" s="94" t="str">
        <f>'Gemensamma Tjänster'!P31</f>
        <v>Kvartal förskott</v>
      </c>
      <c r="G19" s="115"/>
      <c r="H19" s="94" t="str">
        <f>'Gemensamma Tjänster'!P32</f>
        <v>Dec,Mar,Jun,Sep</v>
      </c>
      <c r="I19" s="115"/>
      <c r="J19" s="116" t="str">
        <f>'Gemensamma Tjänster'!P33</f>
        <v xml:space="preserve"> -</v>
      </c>
    </row>
    <row r="20" spans="3:10" ht="15" hidden="1" customHeight="1" outlineLevel="1" x14ac:dyDescent="0.25">
      <c r="C20" s="107" t="str">
        <f>'Gemensamma Tjänster'!Q2</f>
        <v>Intygstjänster Webcert</v>
      </c>
      <c r="D20" s="114">
        <f>'Gemensamma Tjänster'!Q22</f>
        <v>429098.77201653365</v>
      </c>
      <c r="E20" s="115"/>
      <c r="F20" s="94" t="str">
        <f>'Gemensamma Tjänster'!Q31</f>
        <v>Kvartal förskott</v>
      </c>
      <c r="G20" s="115"/>
      <c r="H20" s="94" t="str">
        <f>'Gemensamma Tjänster'!Q32</f>
        <v>Dec,Mar,Jun,Sep</v>
      </c>
      <c r="I20" s="115"/>
      <c r="J20" s="116" t="str">
        <f>'Gemensamma Tjänster'!Q33</f>
        <v xml:space="preserve"> -</v>
      </c>
    </row>
    <row r="21" spans="3:10" ht="15" hidden="1" customHeight="1" outlineLevel="1" x14ac:dyDescent="0.25">
      <c r="C21" s="107" t="str">
        <f>'Gemensamma Tjänster'!R2</f>
        <v>Nationell patientöversikt</v>
      </c>
      <c r="D21" s="114">
        <f>'Gemensamma Tjänster'!R22</f>
        <v>447729.07149689912</v>
      </c>
      <c r="E21" s="115"/>
      <c r="F21" s="94" t="str">
        <f>'Gemensamma Tjänster'!R31</f>
        <v>Kvartal förskott</v>
      </c>
      <c r="G21" s="115"/>
      <c r="H21" s="94" t="str">
        <f>'Gemensamma Tjänster'!R32</f>
        <v>Dec,Mar,Jun,Sep</v>
      </c>
      <c r="I21" s="115"/>
      <c r="J21" s="116" t="str">
        <f>'Gemensamma Tjänster'!R33</f>
        <v xml:space="preserve"> -</v>
      </c>
    </row>
    <row r="22" spans="3:10" ht="15" hidden="1" customHeight="1" outlineLevel="1" x14ac:dyDescent="0.25">
      <c r="C22" s="107" t="str">
        <f>'Gemensamma Tjänster'!S2</f>
        <v>Pascal</v>
      </c>
      <c r="D22" s="114">
        <f>'Gemensamma Tjänster'!S22</f>
        <v>98659.789592628134</v>
      </c>
      <c r="E22" s="115"/>
      <c r="F22" s="94" t="str">
        <f>'Gemensamma Tjänster'!S31</f>
        <v>Kvartal förskott</v>
      </c>
      <c r="G22" s="115"/>
      <c r="H22" s="94" t="str">
        <f>'Gemensamma Tjänster'!S32</f>
        <v>Dec,Mar,Jun,Sep</v>
      </c>
      <c r="I22" s="115"/>
      <c r="J22" s="116" t="str">
        <f>'Gemensamma Tjänster'!S33</f>
        <v xml:space="preserve"> -</v>
      </c>
    </row>
    <row r="23" spans="3:10" ht="15" hidden="1" customHeight="1" outlineLevel="1" x14ac:dyDescent="0.25">
      <c r="C23" s="107" t="str">
        <f>'Gemensamma Tjänster'!T2</f>
        <v>Rikshandboken i barnhälsovård</v>
      </c>
      <c r="D23" s="114">
        <f>'Gemensamma Tjänster'!T22</f>
        <v>290524.94168928964</v>
      </c>
      <c r="E23" s="115"/>
      <c r="F23" s="94" t="str">
        <f>'Gemensamma Tjänster'!T31</f>
        <v>Kvartal förskott</v>
      </c>
      <c r="G23" s="115"/>
      <c r="H23" s="94" t="str">
        <f>'Gemensamma Tjänster'!T32</f>
        <v>Dec,Mar,Jun,Sep</v>
      </c>
      <c r="I23" s="115"/>
      <c r="J23" s="116" t="str">
        <f>'Gemensamma Tjänster'!T33</f>
        <v xml:space="preserve"> -</v>
      </c>
    </row>
    <row r="24" spans="3:10" ht="15" hidden="1" customHeight="1" outlineLevel="1" x14ac:dyDescent="0.25">
      <c r="C24" s="107" t="str">
        <f>'Gemensamma Tjänster'!U2</f>
        <v>1177 högkostnadsskydd</v>
      </c>
      <c r="D24" s="114">
        <f>'Gemensamma Tjänster'!U22</f>
        <v>217305.87406463263</v>
      </c>
      <c r="E24" s="115"/>
      <c r="F24" s="94" t="str">
        <f>'Gemensamma Tjänster'!U31</f>
        <v>Kvartal förskott</v>
      </c>
      <c r="G24" s="115"/>
      <c r="H24" s="94" t="str">
        <f>'Gemensamma Tjänster'!U32</f>
        <v>Dec,Mar,Jun,Sep</v>
      </c>
      <c r="I24" s="115"/>
      <c r="J24" s="116" t="str">
        <f>'Gemensamma Tjänster'!U33</f>
        <v xml:space="preserve"> -</v>
      </c>
    </row>
    <row r="25" spans="3:10" ht="15" hidden="1" customHeight="1" outlineLevel="1" x14ac:dyDescent="0.25">
      <c r="C25" s="107" t="str">
        <f>'Gemensamma Tjänster'!V2</f>
        <v>NKK Nationellt kliniskt kunskapsstöd</v>
      </c>
      <c r="D25" s="114">
        <f>'Gemensamma Tjänster'!V22</f>
        <v>986433.95865869801</v>
      </c>
      <c r="E25" s="115"/>
      <c r="F25" s="94" t="str">
        <f>'Gemensamma Tjänster'!V31</f>
        <v>Kvartal förskott</v>
      </c>
      <c r="G25" s="115"/>
      <c r="H25" s="94" t="str">
        <f>'Gemensamma Tjänster'!V32</f>
        <v>Dec,Mar,Jun,Sep</v>
      </c>
      <c r="I25" s="115"/>
      <c r="J25" s="116">
        <f>'Gemensamma Tjänster'!V33</f>
        <v>0</v>
      </c>
    </row>
    <row r="26" spans="3:10" ht="15" hidden="1" customHeight="1" outlineLevel="1" x14ac:dyDescent="0.25">
      <c r="C26" s="107" t="str">
        <f>'Gemensamma Tjänster'!W2</f>
        <v>Svenska informationstjänster för läkemedel (Sil)</v>
      </c>
      <c r="D26" s="114">
        <f>'Gemensamma Tjänster'!W22</f>
        <v>1413614.6646445063</v>
      </c>
      <c r="E26" s="115"/>
      <c r="F26" s="94" t="str">
        <f>'Gemensamma Tjänster'!W31</f>
        <v>Kvartal förskott</v>
      </c>
      <c r="G26" s="115"/>
      <c r="H26" s="94" t="str">
        <f>'Gemensamma Tjänster'!W32</f>
        <v>Dec,Mar,Jun,Sep</v>
      </c>
      <c r="I26" s="115"/>
      <c r="J26" s="116" t="str">
        <f>'Gemensamma Tjänster'!W33</f>
        <v xml:space="preserve"> -</v>
      </c>
    </row>
    <row r="27" spans="3:10" ht="15" hidden="1" customHeight="1" outlineLevel="1" x14ac:dyDescent="0.25">
      <c r="C27" s="107" t="str">
        <f>'Gemensamma Tjänster'!X2</f>
        <v>UMO (Youmo)</v>
      </c>
      <c r="D27" s="114">
        <f>'Gemensamma Tjänster'!X22</f>
        <v>582499.55721620924</v>
      </c>
      <c r="E27" s="115"/>
      <c r="F27" s="94" t="str">
        <f>'Gemensamma Tjänster'!X31</f>
        <v>Kvartal förskott</v>
      </c>
      <c r="G27" s="115"/>
      <c r="H27" s="94" t="str">
        <f>'Gemensamma Tjänster'!X32</f>
        <v>Dec,Mar,Jun,Sep</v>
      </c>
      <c r="I27" s="115"/>
      <c r="J27" s="116" t="str">
        <f>'Gemensamma Tjänster'!X33</f>
        <v xml:space="preserve"> -</v>
      </c>
    </row>
    <row r="28" spans="3:10" ht="15" hidden="1" customHeight="1" outlineLevel="1" x14ac:dyDescent="0.25">
      <c r="C28" s="107" t="str">
        <f>'Gemensamma Tjänster'!Y2</f>
        <v>Vårdhandboken</v>
      </c>
      <c r="D28" s="114">
        <f>'Gemensamma Tjänster'!Y22</f>
        <v>308138.83011063834</v>
      </c>
      <c r="E28" s="115"/>
      <c r="F28" s="94" t="str">
        <f>'Gemensamma Tjänster'!Y31</f>
        <v>Kvartal förskott</v>
      </c>
      <c r="G28" s="115"/>
      <c r="H28" s="94" t="str">
        <f>'Gemensamma Tjänster'!Y32</f>
        <v>Dec,Mar,Jun,Sep</v>
      </c>
      <c r="I28" s="115"/>
      <c r="J28" s="116" t="str">
        <f>'Gemensamma Tjänster'!Y33</f>
        <v xml:space="preserve"> -</v>
      </c>
    </row>
    <row r="29" spans="3:10" ht="15" hidden="1" customHeight="1" outlineLevel="1" x14ac:dyDescent="0.25">
      <c r="C29" s="107" t="str">
        <f>'Gemensamma Tjänster'!Z2</f>
        <v>1177 rådgivningsstöd webb</v>
      </c>
      <c r="D29" s="114">
        <f>'Gemensamma Tjänster'!Z22</f>
        <v>249711.58794393085</v>
      </c>
      <c r="E29" s="115"/>
      <c r="F29" s="94" t="str">
        <f>'Gemensamma Tjänster'!Z31</f>
        <v>Kvartal förskott</v>
      </c>
      <c r="G29" s="115"/>
      <c r="H29" s="94" t="str">
        <f>'Gemensamma Tjänster'!Z32</f>
        <v>Dec,Mar,Jun,Sep</v>
      </c>
      <c r="I29" s="115"/>
      <c r="J29" s="116" t="str">
        <f>'Gemensamma Tjänster'!Z33</f>
        <v xml:space="preserve"> -</v>
      </c>
    </row>
    <row r="30" spans="3:10" ht="15" hidden="1" customHeight="1" outlineLevel="1" x14ac:dyDescent="0.25">
      <c r="C30" s="107" t="str">
        <f>'Gemensamma Tjänster'!AA2</f>
        <v>1177  stöd och behandlings-plattform</v>
      </c>
      <c r="D30" s="114">
        <f>'Gemensamma Tjänster'!AA22</f>
        <v>1090831.5526167436</v>
      </c>
      <c r="E30" s="115"/>
      <c r="F30" s="94" t="str">
        <f>'Gemensamma Tjänster'!AA31</f>
        <v>Kvartal förskott</v>
      </c>
      <c r="G30" s="115"/>
      <c r="H30" s="94" t="str">
        <f>'Gemensamma Tjänster'!AA32</f>
        <v>Dec,Mar,Jun,Sep</v>
      </c>
      <c r="I30" s="115"/>
      <c r="J30" s="116" t="str">
        <f>'Gemensamma Tjänster'!AA33</f>
        <v xml:space="preserve"> -</v>
      </c>
    </row>
    <row r="31" spans="3:10" ht="15" hidden="1" customHeight="1" outlineLevel="1" x14ac:dyDescent="0.25">
      <c r="C31" s="107" t="str">
        <f>'Gemensamma Tjänster'!AB2</f>
        <v>Utomläns- fakturering</v>
      </c>
      <c r="D31" s="114">
        <f>'Gemensamma Tjänster'!AB22</f>
        <v>109830.94339795099</v>
      </c>
      <c r="E31" s="115"/>
      <c r="F31" s="94" t="str">
        <f>'Gemensamma Tjänster'!AB31</f>
        <v>Kvartal förskott</v>
      </c>
      <c r="G31" s="115"/>
      <c r="H31" s="94" t="str">
        <f>'Gemensamma Tjänster'!AB32</f>
        <v>Dec,Mar,Jun,Sep</v>
      </c>
      <c r="I31" s="115"/>
      <c r="J31" s="116" t="str">
        <f>'Gemensamma Tjänster'!AB33</f>
        <v xml:space="preserve"> -</v>
      </c>
    </row>
    <row r="32" spans="3:10" ht="15" hidden="1" customHeight="1" outlineLevel="1" x14ac:dyDescent="0.25">
      <c r="C32" s="107" t="str">
        <f>'Gemensamma Tjänster'!AC2</f>
        <v>Gemensam infrastruktur</v>
      </c>
      <c r="D32" s="114">
        <f>'Gemensamma Tjänster'!AC22</f>
        <v>2429367.632630005</v>
      </c>
      <c r="E32" s="115"/>
      <c r="F32" s="94" t="str">
        <f>'Gemensamma Tjänster'!AC31</f>
        <v>Kvartal förskott</v>
      </c>
      <c r="G32" s="115"/>
      <c r="H32" s="94" t="str">
        <f>'Gemensamma Tjänster'!AC32</f>
        <v>Dec,Mar,Jun,Sep</v>
      </c>
      <c r="I32" s="115"/>
      <c r="J32" s="116" t="str">
        <f>'Gemensamma Tjänster'!AC33</f>
        <v xml:space="preserve"> -</v>
      </c>
    </row>
    <row r="33" spans="3:10" ht="15" hidden="1" customHeight="1" outlineLevel="1" x14ac:dyDescent="0.25">
      <c r="C33" s="107" t="str">
        <f>'Gemensamma Tjänster'!AD2</f>
        <v>Gemensam arkitektur</v>
      </c>
      <c r="D33" s="114">
        <f>'Gemensamma Tjänster'!AD22</f>
        <v>702895.08652942476</v>
      </c>
      <c r="E33" s="115"/>
      <c r="F33" s="94" t="str">
        <f>'Gemensamma Tjänster'!AD31</f>
        <v>Kvartal förskott</v>
      </c>
      <c r="G33" s="115"/>
      <c r="H33" s="94" t="str">
        <f>'Gemensamma Tjänster'!AD32</f>
        <v>Dec,Mar,Jun,Sep</v>
      </c>
      <c r="I33" s="115"/>
      <c r="J33" s="116" t="str">
        <f>'Gemensamma Tjänster'!AD33</f>
        <v xml:space="preserve"> -</v>
      </c>
    </row>
    <row r="34" spans="3:10" ht="15" hidden="1" customHeight="1" outlineLevel="1" x14ac:dyDescent="0.25">
      <c r="C34" s="107" t="str">
        <f>'Gemensamma Tjänster'!AE2</f>
        <v>1177 listning</v>
      </c>
      <c r="D34" s="114">
        <f>'Gemensamma Tjänster'!AE22</f>
        <v>183185.84475860564</v>
      </c>
      <c r="E34" s="115"/>
      <c r="F34" s="94" t="str">
        <f>'Gemensamma Tjänster'!AE31</f>
        <v>Kvartal förskott</v>
      </c>
      <c r="G34" s="115"/>
      <c r="H34" s="94" t="str">
        <f>'Gemensamma Tjänster'!AE32</f>
        <v>Dec,Mar,Jun,Sep</v>
      </c>
      <c r="I34" s="115"/>
      <c r="J34" s="116" t="str">
        <f>'Gemensamma Tjänster'!AE33</f>
        <v xml:space="preserve"> -</v>
      </c>
    </row>
    <row r="35" spans="3:10" ht="15" hidden="1" customHeight="1" outlineLevel="1" x14ac:dyDescent="0.25">
      <c r="C35" s="107" t="str">
        <f>'Gemensamma Tjänster'!AF2</f>
        <v>IAM IDP Gemensam del</v>
      </c>
      <c r="D35" s="114">
        <f>'Gemensamma Tjänster'!AF22</f>
        <v>254889.66363859936</v>
      </c>
      <c r="E35" s="115"/>
      <c r="F35" s="94" t="str">
        <f>'Gemensamma Tjänster'!AF31</f>
        <v>Kvartal förskott</v>
      </c>
      <c r="G35" s="115"/>
      <c r="H35" s="94" t="str">
        <f>'Gemensamma Tjänster'!AF32</f>
        <v>Dec,Mar,Jun,Sep</v>
      </c>
      <c r="I35" s="115"/>
      <c r="J35" s="116">
        <f>'Gemensamma Tjänster'!AF33</f>
        <v>0</v>
      </c>
    </row>
    <row r="36" spans="3:10" ht="15" hidden="1" customHeight="1" outlineLevel="1" x14ac:dyDescent="0.25">
      <c r="C36" s="107" t="str">
        <f>'Gemensamma Tjänster'!AG2</f>
        <v>Överskjutande SMS &amp; Inloggnings-kostnader Prel</v>
      </c>
      <c r="D36" s="114">
        <f>'Gemensamma Tjänster'!AG22</f>
        <v>468164</v>
      </c>
      <c r="E36" s="115"/>
      <c r="F36" s="94" t="str">
        <f>'Gemensamma Tjänster'!AG31</f>
        <v>Överskjutande utöver 18,2 mkr</v>
      </c>
      <c r="G36" s="115"/>
      <c r="H36" s="94" t="str">
        <f>'Gemensamma Tjänster'!AG32</f>
        <v>Efter årsslut 2024</v>
      </c>
      <c r="I36" s="115"/>
      <c r="J36" s="116">
        <f>'Gemensamma Tjänster'!AG33</f>
        <v>0</v>
      </c>
    </row>
    <row r="37" spans="3:10" ht="15" hidden="1" customHeight="1" outlineLevel="1" x14ac:dyDescent="0.25">
      <c r="C37" s="107" t="str">
        <f>'Gemensamma Tjänster'!AH2</f>
        <v>1177 tidbokning
NY i förv.</v>
      </c>
      <c r="D37" s="114">
        <f>'Gemensamma Tjänster'!AH22</f>
        <v>458404.75418546336</v>
      </c>
      <c r="E37" s="115"/>
      <c r="F37" s="94" t="str">
        <f>'Gemensamma Tjänster'!AH31</f>
        <v>Kvartal förskott</v>
      </c>
      <c r="G37" s="115"/>
      <c r="H37" s="94" t="str">
        <f>'Gemensamma Tjänster'!AH32</f>
        <v>Dec,Mar,Jun,Sep</v>
      </c>
      <c r="I37" s="115"/>
      <c r="J37" s="116">
        <f>'Gemensamma Tjänster'!AH33</f>
        <v>0</v>
      </c>
    </row>
    <row r="38" spans="3:10" ht="15" hidden="1" customHeight="1" outlineLevel="1" x14ac:dyDescent="0.25">
      <c r="C38" s="107">
        <f>'Gemensamma Tjänster'!AI2</f>
        <v>0</v>
      </c>
      <c r="D38" s="114">
        <f>'Gemensamma Tjänster'!AI22</f>
        <v>0</v>
      </c>
      <c r="E38" s="115"/>
      <c r="F38" s="94">
        <f>'Gemensamma Tjänster'!AI31</f>
        <v>0</v>
      </c>
      <c r="G38" s="115"/>
      <c r="H38" s="94">
        <f>'Gemensamma Tjänster'!AI32</f>
        <v>0</v>
      </c>
      <c r="I38" s="115"/>
      <c r="J38" s="116">
        <f>'Gemensamma Tjänster'!AI33</f>
        <v>0</v>
      </c>
    </row>
    <row r="39" spans="3:10" ht="15" hidden="1" customHeight="1" outlineLevel="1" x14ac:dyDescent="0.25">
      <c r="C39" s="107">
        <f>'Gemensamma Tjänster'!AJ2</f>
        <v>0</v>
      </c>
      <c r="D39" s="114">
        <f>'Gemensamma Tjänster'!AJ22</f>
        <v>0</v>
      </c>
      <c r="E39" s="115"/>
      <c r="F39" s="94">
        <f>'Gemensamma Tjänster'!AJ31</f>
        <v>0</v>
      </c>
      <c r="G39" s="115"/>
      <c r="H39" s="94">
        <f>'Gemensamma Tjänster'!AJ32</f>
        <v>0</v>
      </c>
      <c r="I39" s="115"/>
      <c r="J39" s="116">
        <f>'Gemensamma Tjänster'!AJ33</f>
        <v>0</v>
      </c>
    </row>
    <row r="40" spans="3:10" ht="15" hidden="1" customHeight="1" outlineLevel="1" x14ac:dyDescent="0.25">
      <c r="C40" s="107">
        <f>'Gemensamma Tjänster'!AK2</f>
        <v>0</v>
      </c>
      <c r="D40" s="114">
        <f>'Gemensamma Tjänster'!AK22</f>
        <v>0</v>
      </c>
      <c r="E40" s="115"/>
      <c r="F40" s="94">
        <f>'Gemensamma Tjänster'!AK31</f>
        <v>0</v>
      </c>
      <c r="G40" s="115"/>
      <c r="H40" s="94">
        <f>'Gemensamma Tjänster'!AK32</f>
        <v>0</v>
      </c>
      <c r="I40" s="115"/>
      <c r="J40" s="116">
        <f>'Gemensamma Tjänster'!AK33</f>
        <v>0</v>
      </c>
    </row>
    <row r="41" spans="3:10" ht="15" hidden="1" customHeight="1" outlineLevel="1" x14ac:dyDescent="0.25">
      <c r="C41" s="107">
        <f>'Gemensamma Tjänster'!AL2</f>
        <v>0</v>
      </c>
      <c r="D41" s="114">
        <f>'Gemensamma Tjänster'!AL22</f>
        <v>0</v>
      </c>
      <c r="E41" s="115"/>
      <c r="F41" s="94">
        <f>'Gemensamma Tjänster'!AL31</f>
        <v>0</v>
      </c>
      <c r="G41" s="115"/>
      <c r="H41" s="94">
        <f>'Gemensamma Tjänster'!AL32</f>
        <v>0</v>
      </c>
      <c r="I41" s="115"/>
      <c r="J41" s="116">
        <f>'Gemensamma Tjänster'!AL33</f>
        <v>0</v>
      </c>
    </row>
    <row r="42" spans="3:10" ht="15" hidden="1" customHeight="1" outlineLevel="1" x14ac:dyDescent="0.25">
      <c r="C42" s="107">
        <f>'Gemensamma Tjänster'!AM2</f>
        <v>0</v>
      </c>
      <c r="D42" s="114">
        <f>'Gemensamma Tjänster'!AM22</f>
        <v>0</v>
      </c>
      <c r="E42" s="115"/>
      <c r="F42" s="94">
        <f>'Gemensamma Tjänster'!AM31</f>
        <v>0</v>
      </c>
      <c r="G42" s="115"/>
      <c r="H42" s="94">
        <f>'Gemensamma Tjänster'!AM32</f>
        <v>0</v>
      </c>
      <c r="I42" s="115"/>
      <c r="J42" s="116">
        <f>'Gemensamma Tjänster'!AM33</f>
        <v>0</v>
      </c>
    </row>
    <row r="43" spans="3:10" ht="15" hidden="1" customHeight="1" outlineLevel="1" x14ac:dyDescent="0.25">
      <c r="C43" s="107">
        <f>'Gemensamma Tjänster'!AN2</f>
        <v>0</v>
      </c>
      <c r="D43" s="114">
        <f>'Gemensamma Tjänster'!AN22</f>
        <v>0</v>
      </c>
      <c r="E43" s="115"/>
      <c r="F43" s="94">
        <f>'Gemensamma Tjänster'!AN31</f>
        <v>0</v>
      </c>
      <c r="G43" s="115"/>
      <c r="H43" s="94">
        <f>'Gemensamma Tjänster'!AN32</f>
        <v>0</v>
      </c>
      <c r="I43" s="115"/>
      <c r="J43" s="116">
        <f>'Gemensamma Tjänster'!AN33</f>
        <v>0</v>
      </c>
    </row>
    <row r="44" spans="3:10" ht="15" hidden="1" customHeight="1" outlineLevel="1" x14ac:dyDescent="0.25">
      <c r="C44" s="107">
        <f>'Gemensamma Tjänster'!AO2</f>
        <v>0</v>
      </c>
      <c r="D44" s="114">
        <f>'Gemensamma Tjänster'!AO22</f>
        <v>0</v>
      </c>
      <c r="E44" s="115"/>
      <c r="F44" s="94">
        <f>'Gemensamma Tjänster'!AO31</f>
        <v>0</v>
      </c>
      <c r="G44" s="115"/>
      <c r="H44" s="94">
        <f>'Gemensamma Tjänster'!AO32</f>
        <v>0</v>
      </c>
      <c r="I44" s="115"/>
      <c r="J44" s="116">
        <f>'Gemensamma Tjänster'!AO33</f>
        <v>0</v>
      </c>
    </row>
    <row r="45" spans="3:10" ht="15" hidden="1" customHeight="1" outlineLevel="1" x14ac:dyDescent="0.25">
      <c r="C45" s="107">
        <f>'Gemensamma Tjänster'!AP2</f>
        <v>0</v>
      </c>
      <c r="D45" s="114">
        <f>'Gemensamma Tjänster'!AP22</f>
        <v>0</v>
      </c>
      <c r="E45" s="115"/>
      <c r="F45" s="94">
        <f>'Gemensamma Tjänster'!AP31</f>
        <v>0</v>
      </c>
      <c r="G45" s="115"/>
      <c r="H45" s="94">
        <f>'Gemensamma Tjänster'!AP32</f>
        <v>0</v>
      </c>
      <c r="I45" s="115"/>
      <c r="J45" s="116">
        <f>'Gemensamma Tjänster'!AP33</f>
        <v>0</v>
      </c>
    </row>
    <row r="46" spans="3:10" ht="15" hidden="1" customHeight="1" outlineLevel="1" x14ac:dyDescent="0.25">
      <c r="C46" s="107">
        <f>'Gemensamma Tjänster'!AQ2</f>
        <v>0</v>
      </c>
      <c r="D46" s="114">
        <f>'Gemensamma Tjänster'!AQ22</f>
        <v>0</v>
      </c>
      <c r="E46" s="115"/>
      <c r="F46" s="94">
        <f>'Gemensamma Tjänster'!AQ31</f>
        <v>0</v>
      </c>
      <c r="G46" s="115"/>
      <c r="H46" s="94">
        <f>'Gemensamma Tjänster'!AQ32</f>
        <v>0</v>
      </c>
      <c r="I46" s="115"/>
      <c r="J46" s="116">
        <f>'Gemensamma Tjänster'!AQ33</f>
        <v>0</v>
      </c>
    </row>
    <row r="47" spans="3:10" ht="15" hidden="1" customHeight="1" outlineLevel="1" x14ac:dyDescent="0.25">
      <c r="C47" s="107">
        <f>'Gemensamma Tjänster'!AR2</f>
        <v>0</v>
      </c>
      <c r="D47" s="114">
        <f>'Gemensamma Tjänster'!AR22</f>
        <v>0</v>
      </c>
      <c r="E47" s="115"/>
      <c r="F47" s="94">
        <f>'Gemensamma Tjänster'!AR31</f>
        <v>0</v>
      </c>
      <c r="G47" s="115"/>
      <c r="H47" s="94">
        <f>'Gemensamma Tjänster'!AR32</f>
        <v>0</v>
      </c>
      <c r="I47" s="115"/>
      <c r="J47" s="116">
        <f>'Gemensamma Tjänster'!AR33</f>
        <v>0</v>
      </c>
    </row>
    <row r="48" spans="3:10" ht="15" hidden="1" customHeight="1" outlineLevel="1" x14ac:dyDescent="0.25">
      <c r="C48" s="107">
        <f>'Gemensamma Tjänster'!AS2</f>
        <v>0</v>
      </c>
      <c r="D48" s="114">
        <f>'Gemensamma Tjänster'!AS22</f>
        <v>0</v>
      </c>
      <c r="E48" s="115"/>
      <c r="F48" s="94">
        <f>'Gemensamma Tjänster'!AS31</f>
        <v>0</v>
      </c>
      <c r="G48" s="115"/>
      <c r="H48" s="94">
        <f>'Gemensamma Tjänster'!AS32</f>
        <v>0</v>
      </c>
      <c r="I48" s="115"/>
      <c r="J48" s="116">
        <f>'Gemensamma Tjänster'!AS33</f>
        <v>0</v>
      </c>
    </row>
    <row r="49" spans="3:10" ht="15" hidden="1" customHeight="1" outlineLevel="1" x14ac:dyDescent="0.25">
      <c r="C49" s="107">
        <f>'Gemensamma Tjänster'!AT2</f>
        <v>0</v>
      </c>
      <c r="D49" s="114">
        <f>'Gemensamma Tjänster'!AT22</f>
        <v>0</v>
      </c>
      <c r="E49" s="115"/>
      <c r="F49" s="94">
        <f>'Gemensamma Tjänster'!AT31</f>
        <v>0</v>
      </c>
      <c r="G49" s="115"/>
      <c r="H49" s="94">
        <f>'Gemensamma Tjänster'!AT32</f>
        <v>0</v>
      </c>
      <c r="I49" s="115"/>
      <c r="J49" s="116">
        <f>'Gemensamma Tjänster'!AT33</f>
        <v>0</v>
      </c>
    </row>
    <row r="50" spans="3:10" ht="15" hidden="1" customHeight="1" outlineLevel="1" x14ac:dyDescent="0.25">
      <c r="C50" s="107">
        <f>'Gemensamma Tjänster'!AU2</f>
        <v>0</v>
      </c>
      <c r="D50" s="114">
        <f>'Gemensamma Tjänster'!AU22</f>
        <v>0</v>
      </c>
      <c r="E50" s="115"/>
      <c r="F50" s="94">
        <f>'Gemensamma Tjänster'!AU31</f>
        <v>0</v>
      </c>
      <c r="G50" s="115"/>
      <c r="H50" s="94">
        <f>'Gemensamma Tjänster'!AU32</f>
        <v>0</v>
      </c>
      <c r="I50" s="115"/>
      <c r="J50" s="116">
        <f>'Gemensamma Tjänster'!AU33</f>
        <v>0</v>
      </c>
    </row>
    <row r="51" spans="3:10" ht="15" hidden="1" customHeight="1" outlineLevel="1" x14ac:dyDescent="0.25">
      <c r="C51" s="107">
        <f>'Gemensamma Tjänster'!AV2</f>
        <v>0</v>
      </c>
      <c r="D51" s="114">
        <f>'Gemensamma Tjänster'!AV22</f>
        <v>0</v>
      </c>
      <c r="E51" s="115"/>
      <c r="F51" s="94">
        <f>'Gemensamma Tjänster'!AV31</f>
        <v>0</v>
      </c>
      <c r="G51" s="115"/>
      <c r="H51" s="94">
        <f>'Gemensamma Tjänster'!AV32</f>
        <v>0</v>
      </c>
      <c r="I51" s="115"/>
      <c r="J51" s="116">
        <f>'Gemensamma Tjänster'!AV33</f>
        <v>0</v>
      </c>
    </row>
    <row r="52" spans="3:10" ht="15" hidden="1" customHeight="1" outlineLevel="1" x14ac:dyDescent="0.25">
      <c r="C52" s="107">
        <f>'Gemensamma Tjänster'!AW2</f>
        <v>0</v>
      </c>
      <c r="D52" s="114">
        <f>'Gemensamma Tjänster'!AW22</f>
        <v>0</v>
      </c>
      <c r="E52" s="115"/>
      <c r="F52" s="94">
        <f>'Gemensamma Tjänster'!AW31</f>
        <v>0</v>
      </c>
      <c r="G52" s="115"/>
      <c r="H52" s="94">
        <f>'Gemensamma Tjänster'!AW32</f>
        <v>0</v>
      </c>
      <c r="I52" s="115"/>
      <c r="J52" s="116">
        <f>'Gemensamma Tjänster'!AW33</f>
        <v>0</v>
      </c>
    </row>
    <row r="53" spans="3:10" ht="15" hidden="1" customHeight="1" outlineLevel="1" x14ac:dyDescent="0.25">
      <c r="C53" s="107">
        <f>'Gemensamma Tjänster'!AX2</f>
        <v>0</v>
      </c>
      <c r="D53" s="114">
        <f>'Gemensamma Tjänster'!AX22</f>
        <v>0</v>
      </c>
      <c r="E53" s="115"/>
      <c r="F53" s="94">
        <f>'Gemensamma Tjänster'!AX31</f>
        <v>0</v>
      </c>
      <c r="G53" s="115"/>
      <c r="H53" s="94">
        <f>'Gemensamma Tjänster'!AX32</f>
        <v>0</v>
      </c>
      <c r="I53" s="115"/>
      <c r="J53" s="116">
        <f>'Gemensamma Tjänster'!AX33</f>
        <v>0</v>
      </c>
    </row>
    <row r="54" spans="3:10" ht="15" hidden="1" customHeight="1" outlineLevel="1" x14ac:dyDescent="0.25">
      <c r="C54" s="107">
        <f>'Gemensamma Tjänster'!AY2</f>
        <v>0</v>
      </c>
      <c r="D54" s="114">
        <f>'Gemensamma Tjänster'!AY22</f>
        <v>0</v>
      </c>
      <c r="E54" s="115"/>
      <c r="F54" s="94">
        <f>'Gemensamma Tjänster'!AY31</f>
        <v>0</v>
      </c>
      <c r="G54" s="115"/>
      <c r="H54" s="94">
        <f>'Gemensamma Tjänster'!AY32</f>
        <v>0</v>
      </c>
      <c r="I54" s="115"/>
      <c r="J54" s="116">
        <f>'Gemensamma Tjänster'!AY33</f>
        <v>0</v>
      </c>
    </row>
    <row r="55" spans="3:10" ht="15" hidden="1" customHeight="1" outlineLevel="1" thickBot="1" x14ac:dyDescent="0.3">
      <c r="C55" s="117">
        <f>'Gemensamma Tjänster'!AZ2</f>
        <v>0</v>
      </c>
      <c r="D55" s="118">
        <f>'Gemensamma Tjänster'!AZ22</f>
        <v>0</v>
      </c>
      <c r="E55" s="119"/>
      <c r="F55" s="95">
        <f>'Gemensamma Tjänster'!AZ31</f>
        <v>0</v>
      </c>
      <c r="G55" s="119"/>
      <c r="H55" s="95">
        <f>'Gemensamma Tjänster'!AZ32</f>
        <v>0</v>
      </c>
      <c r="I55" s="119"/>
      <c r="J55" s="120">
        <f>'Gemensamma Tjänster'!AZ33</f>
        <v>0</v>
      </c>
    </row>
    <row r="56" spans="3:10" hidden="1" outlineLevel="1" x14ac:dyDescent="0.25">
      <c r="C56" s="115"/>
      <c r="D56" s="114"/>
      <c r="E56" s="115"/>
      <c r="F56" s="115"/>
      <c r="G56" s="115"/>
      <c r="H56" s="115"/>
      <c r="I56" s="115"/>
      <c r="J56" s="115"/>
    </row>
    <row r="57" spans="3:10" ht="15.75" collapsed="1" thickBot="1" x14ac:dyDescent="0.3">
      <c r="C57" s="115"/>
      <c r="D57" s="121"/>
      <c r="E57" s="115"/>
      <c r="F57" s="115"/>
      <c r="G57" s="115"/>
      <c r="H57" s="115"/>
      <c r="I57" s="115"/>
      <c r="J57" s="115"/>
    </row>
    <row r="58" spans="3:10" ht="21" x14ac:dyDescent="0.25">
      <c r="C58" s="108" t="s">
        <v>31</v>
      </c>
      <c r="D58" s="109">
        <f>SUM(D59:D107)</f>
        <v>7383973.0886503942</v>
      </c>
      <c r="E58" s="110"/>
      <c r="F58" s="110" t="s">
        <v>39</v>
      </c>
      <c r="G58" s="110"/>
      <c r="H58" s="110"/>
      <c r="I58" s="110"/>
      <c r="J58" s="122"/>
    </row>
    <row r="59" spans="3:10" hidden="1" outlineLevel="1" x14ac:dyDescent="0.25">
      <c r="C59" s="107" t="str">
        <f>'Valbara Tjänster'!F1</f>
        <v>Händelseanalys (Nitha)</v>
      </c>
      <c r="D59" s="114">
        <f>'Valbara Tjänster'!F18</f>
        <v>169173.133428</v>
      </c>
      <c r="E59" s="115"/>
      <c r="F59" s="115" t="str">
        <f>'Valbara Tjänster'!F27</f>
        <v>Kvartal förskott</v>
      </c>
      <c r="G59" s="115"/>
      <c r="H59" s="115" t="str">
        <f>'Valbara Tjänster'!F28</f>
        <v>Dec,Mar,Jun,Sep</v>
      </c>
      <c r="I59" s="115"/>
      <c r="J59" s="116" t="str">
        <f>'Valbara Tjänster'!F29</f>
        <v>N/A</v>
      </c>
    </row>
    <row r="60" spans="3:10" ht="30" hidden="1" outlineLevel="1" x14ac:dyDescent="0.25">
      <c r="C60" s="107" t="str">
        <f>'Valbara Tjänster'!J1</f>
        <v>IAM IdP
(egna anslutningar)</v>
      </c>
      <c r="D60" s="114">
        <f>'Valbara Tjänster'!J18</f>
        <v>47965.163999999997</v>
      </c>
      <c r="E60" s="115"/>
      <c r="F60" s="115" t="str">
        <f>'Valbara Tjänster'!J27</f>
        <v>Kvartal förskott</v>
      </c>
      <c r="G60" s="115"/>
      <c r="H60" s="115" t="str">
        <f>'Valbara Tjänster'!J28</f>
        <v>Dec,Mar,Jun,Sep</v>
      </c>
      <c r="I60" s="115"/>
      <c r="J60" s="116" t="str">
        <f>'Valbara Tjänster'!J29</f>
        <v>N/A</v>
      </c>
    </row>
    <row r="61" spans="3:10" hidden="1" outlineLevel="1" x14ac:dyDescent="0.25">
      <c r="C61" s="107" t="str">
        <f>'Valbara Tjänster'!N1</f>
        <v>Säkerhets-tjänster Logg, spärr &amp; samtycke</v>
      </c>
      <c r="D61" s="114">
        <f>'Valbara Tjänster'!N18</f>
        <v>47965.163999999997</v>
      </c>
      <c r="E61" s="115"/>
      <c r="F61" s="115" t="str">
        <f>'Valbara Tjänster'!N27</f>
        <v>Kvartal förskott</v>
      </c>
      <c r="G61" s="115"/>
      <c r="H61" s="115" t="str">
        <f>'Valbara Tjänster'!N28</f>
        <v>Dec,Mar,Jun,Sep</v>
      </c>
      <c r="I61" s="115"/>
      <c r="J61" s="116" t="str">
        <f>'Valbara Tjänster'!N29</f>
        <v>N/A</v>
      </c>
    </row>
    <row r="62" spans="3:10" hidden="1" outlineLevel="1" x14ac:dyDescent="0.25">
      <c r="C62" s="107" t="str">
        <f>'Valbara Tjänster'!R1</f>
        <v>IAM Autentisering (egna anslutningar)</v>
      </c>
      <c r="D62" s="114">
        <f>'Valbara Tjänster'!R18</f>
        <v>0</v>
      </c>
      <c r="E62" s="115"/>
      <c r="F62" s="115" t="str">
        <f>'Valbara Tjänster'!R27</f>
        <v>Kvartal förskott</v>
      </c>
      <c r="G62" s="115"/>
      <c r="H62" s="115" t="str">
        <f>'Valbara Tjänster'!R28</f>
        <v>Dec,Mar,Jun,Sep</v>
      </c>
      <c r="I62" s="115"/>
      <c r="J62" s="116" t="str">
        <f>'Valbara Tjänster'!R29</f>
        <v>N/A</v>
      </c>
    </row>
    <row r="63" spans="3:10" hidden="1" outlineLevel="1" x14ac:dyDescent="0.25">
      <c r="C63" s="107" t="str">
        <f>'Valbara Tjänster'!V1</f>
        <v>Personuppgifts- tjänst</v>
      </c>
      <c r="D63" s="114">
        <f>'Valbara Tjänster'!V18</f>
        <v>47965.163999999997</v>
      </c>
      <c r="E63" s="115"/>
      <c r="F63" s="115" t="str">
        <f>'Valbara Tjänster'!V27</f>
        <v>Kvartal förskott</v>
      </c>
      <c r="G63" s="115"/>
      <c r="H63" s="115" t="str">
        <f>'Valbara Tjänster'!V28</f>
        <v>Dec,Mar,Jun,Sep</v>
      </c>
      <c r="I63" s="115"/>
      <c r="J63" s="116" t="str">
        <f>'Valbara Tjänster'!V29</f>
        <v>N/A</v>
      </c>
    </row>
    <row r="64" spans="3:10" ht="45" hidden="1" outlineLevel="1" x14ac:dyDescent="0.25">
      <c r="C64" s="107" t="str">
        <f>'Valbara Tjänster'!Z1</f>
        <v xml:space="preserve">1177 formulär- hantering </v>
      </c>
      <c r="D64" s="114">
        <f>'Valbara Tjänster'!Z18</f>
        <v>360856.31832120003</v>
      </c>
      <c r="E64" s="115"/>
      <c r="F64" s="115" t="str">
        <f>'Valbara Tjänster'!Z27</f>
        <v>Kvartal förskott</v>
      </c>
      <c r="G64" s="115"/>
      <c r="H64" s="115" t="str">
        <f>'Valbara Tjänster'!Z28</f>
        <v>Dec,Mar,Jun,Sep</v>
      </c>
      <c r="I64" s="115"/>
      <c r="J64" s="116" t="str">
        <f>'Valbara Tjänster'!Z29</f>
        <v>N/A</v>
      </c>
    </row>
    <row r="65" spans="3:10" hidden="1" outlineLevel="1" x14ac:dyDescent="0.25">
      <c r="C65" s="107" t="str">
        <f>'Valbara Tjänster'!AD1</f>
        <v xml:space="preserve">Ombudstjänsten </v>
      </c>
      <c r="D65" s="114">
        <f>'Valbara Tjänster'!AD18</f>
        <v>0</v>
      </c>
      <c r="E65" s="115"/>
      <c r="F65" s="115" t="str">
        <f>'Valbara Tjänster'!AD27</f>
        <v>Kvartal förskott</v>
      </c>
      <c r="G65" s="115"/>
      <c r="H65" s="115" t="str">
        <f>'Valbara Tjänster'!AD28</f>
        <v>Dec,Mar,Jun,Sep</v>
      </c>
      <c r="I65" s="115"/>
      <c r="J65" s="116" t="str">
        <f>'Valbara Tjänster'!AD29</f>
        <v>N/A</v>
      </c>
    </row>
    <row r="66" spans="3:10" ht="120" hidden="1" outlineLevel="1" x14ac:dyDescent="0.25">
      <c r="C66" s="107" t="str">
        <f>'Valbara Tjänster'!AH1</f>
        <v>Hjälpmedels-tjänsten abonnemang</v>
      </c>
      <c r="D66" s="114">
        <f>'Valbara Tjänster'!AH18</f>
        <v>52000</v>
      </c>
      <c r="E66" s="115"/>
      <c r="F66" s="11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115"/>
      <c r="H66" s="115" t="str">
        <f>'Valbara Tjänster'!AH28</f>
        <v>Dec, Mar, Jun, Sep</v>
      </c>
      <c r="I66" s="115"/>
      <c r="J66" s="116" t="str">
        <f>'Valbara Tjänster'!AH29</f>
        <v>Prognos</v>
      </c>
    </row>
    <row r="67" spans="3:10" ht="45" hidden="1" outlineLevel="1" x14ac:dyDescent="0.25">
      <c r="C67" s="107" t="str">
        <f>'Valbara Tjänster'!AL1</f>
        <v>E-klient</v>
      </c>
      <c r="D67" s="114">
        <f>'Valbara Tjänster'!AL18</f>
        <v>1275393.6000000001</v>
      </c>
      <c r="E67" s="115"/>
      <c r="F67" s="115" t="str">
        <f>'Valbara Tjänster'!AL27</f>
        <v>Halvårsvis i efterskott av förvaltning. Volymbaserade priser</v>
      </c>
      <c r="G67" s="115"/>
      <c r="H67" s="115" t="str">
        <f>'Valbara Tjänster'!AL28</f>
        <v>Jun, Dec</v>
      </c>
      <c r="I67" s="115"/>
      <c r="J67" s="116" t="str">
        <f>'Valbara Tjänster'!AL29</f>
        <v>Prognos 2023! Faktureras av förvaltningen</v>
      </c>
    </row>
    <row r="68" spans="3:10" ht="60" hidden="1" outlineLevel="1" x14ac:dyDescent="0.25">
      <c r="C68" s="107" t="str">
        <f>'Valbara Tjänster'!AP1</f>
        <v>Eira Licenser (innehåll)</v>
      </c>
      <c r="D68" s="114">
        <f>'Valbara Tjänster'!AP18</f>
        <v>1583165.6070810321</v>
      </c>
      <c r="E68" s="115"/>
      <c r="F68" s="115" t="str">
        <f>'Valbara Tjänster'!AP27</f>
        <v>Licenskostnaden fördelas solidariskt mellan landsting och regioner baserat på antal invånare.</v>
      </c>
      <c r="G68" s="115"/>
      <c r="H68" s="115" t="str">
        <f>'Valbara Tjänster'!AP28</f>
        <v>Årsvis engång i Dec</v>
      </c>
      <c r="I68" s="115"/>
      <c r="J68" s="116" t="str">
        <f>'Valbara Tjänster'!AP29</f>
        <v>Prognos</v>
      </c>
    </row>
    <row r="69" spans="3:10" ht="30" hidden="1" outlineLevel="1" x14ac:dyDescent="0.25">
      <c r="C69" s="107" t="str">
        <f>'Valbara Tjänster'!AT1</f>
        <v>Informations- utlämning till kvalitetsregister</v>
      </c>
      <c r="D69" s="114">
        <f>'Valbara Tjänster'!AT18</f>
        <v>0</v>
      </c>
      <c r="E69" s="115"/>
      <c r="F69" s="115" t="str">
        <f>'Valbara Tjänster'!AT27</f>
        <v>Faktureras separat av tjänstens förvaltning</v>
      </c>
      <c r="G69" s="115"/>
      <c r="H69" s="115" t="str">
        <f>'Valbara Tjänster'!AT28</f>
        <v xml:space="preserve"> </v>
      </c>
      <c r="I69" s="115"/>
      <c r="J69" s="123" t="str">
        <f>'Valbara Tjänster'!AT29</f>
        <v>Ingen ab.fakturering</v>
      </c>
    </row>
    <row r="70" spans="3:10" hidden="1" outlineLevel="1" x14ac:dyDescent="0.25">
      <c r="C70" s="107" t="str">
        <f>'Valbara Tjänster'!AX1</f>
        <v>Säker Digital Kommunikation SDK Utgår 2024!</v>
      </c>
      <c r="D70" s="114">
        <f>'Valbara Tjänster'!AX18</f>
        <v>0</v>
      </c>
      <c r="E70" s="115"/>
      <c r="F70" s="115" t="str">
        <f>'Valbara Tjänster'!AX27</f>
        <v>Ingen abonnemangsfakt 2023</v>
      </c>
      <c r="G70" s="115"/>
      <c r="H70" s="115">
        <f>'Valbara Tjänster'!AX28</f>
        <v>0</v>
      </c>
      <c r="I70" s="115"/>
      <c r="J70" s="116" t="str">
        <f>'Valbara Tjänster'!AX29</f>
        <v>Ingen fakturering 2024</v>
      </c>
    </row>
    <row r="71" spans="3:10" hidden="1" outlineLevel="1" x14ac:dyDescent="0.25">
      <c r="C71" s="107" t="str">
        <f>'Valbara Tjänster'!BB1</f>
        <v>Bild (i 1177 på telefon)</v>
      </c>
      <c r="D71" s="114">
        <f>'Valbara Tjänster'!BB18</f>
        <v>238301.80685584</v>
      </c>
      <c r="E71" s="115"/>
      <c r="F71" s="115" t="str">
        <f>'Valbara Tjänster'!BB27</f>
        <v>Kvartal förskott</v>
      </c>
      <c r="G71" s="115"/>
      <c r="H71" s="115" t="str">
        <f>'Valbara Tjänster'!BB28</f>
        <v>Dec,Mar,Jun,Sep</v>
      </c>
      <c r="I71" s="115"/>
      <c r="J71" s="116">
        <f>'Valbara Tjänster'!BB29</f>
        <v>0</v>
      </c>
    </row>
    <row r="72" spans="3:10" hidden="1" outlineLevel="1" x14ac:dyDescent="0.25">
      <c r="C72" s="107" t="str">
        <f>'Valbara Tjänster'!BF1</f>
        <v>Video (i 1177 på telefon)</v>
      </c>
      <c r="D72" s="114">
        <f>'Valbara Tjänster'!BF18</f>
        <v>0</v>
      </c>
      <c r="E72" s="115"/>
      <c r="F72" s="115" t="str">
        <f>'Valbara Tjänster'!BF27</f>
        <v>Kvartal förskott</v>
      </c>
      <c r="G72" s="115"/>
      <c r="H72" s="115" t="str">
        <f>'Valbara Tjänster'!BF28</f>
        <v>Dec,Mar,Jun,Sep</v>
      </c>
      <c r="I72" s="115"/>
      <c r="J72" s="116">
        <f>'Valbara Tjänster'!BF29</f>
        <v>0</v>
      </c>
    </row>
    <row r="73" spans="3:10" hidden="1" outlineLevel="1" x14ac:dyDescent="0.25">
      <c r="C73" s="107" t="str">
        <f>'Valbara Tjänster'!BJ1</f>
        <v>Utbudstjänsten</v>
      </c>
      <c r="D73" s="114">
        <f>'Valbara Tjänster'!BJ18</f>
        <v>0</v>
      </c>
      <c r="E73" s="115"/>
      <c r="F73" s="115" t="str">
        <f>'Valbara Tjänster'!BJ27</f>
        <v>Kvartal förskott</v>
      </c>
      <c r="G73" s="115"/>
      <c r="H73" s="115" t="str">
        <f>'Valbara Tjänster'!BJ28</f>
        <v>Dec,Mar,Jun,Sep</v>
      </c>
      <c r="I73" s="115"/>
      <c r="J73" s="116" t="str">
        <f>'Valbara Tjänster'!BJ29</f>
        <v>Pausad</v>
      </c>
    </row>
    <row r="74" spans="3:10" hidden="1" outlineLevel="1" x14ac:dyDescent="0.25">
      <c r="C74" s="107" t="str">
        <f>'Valbara Tjänster'!BN1</f>
        <v>Statistiktjänst Organisations-statistik</v>
      </c>
      <c r="D74" s="114">
        <f>'Valbara Tjänster'!BN18</f>
        <v>41816.029975199999</v>
      </c>
      <c r="E74" s="115"/>
      <c r="F74" s="115" t="str">
        <f>'Valbara Tjänster'!BN27</f>
        <v>Kvartal förskott</v>
      </c>
      <c r="G74" s="115"/>
      <c r="H74" s="115" t="str">
        <f>'Valbara Tjänster'!BN28</f>
        <v>Dec,Mar,Jun,Sep</v>
      </c>
      <c r="I74" s="115"/>
      <c r="J74" s="116">
        <f>'Valbara Tjänster'!BN29</f>
        <v>0</v>
      </c>
    </row>
    <row r="75" spans="3:10" s="90" customFormat="1" ht="45" hidden="1" outlineLevel="1" x14ac:dyDescent="0.25">
      <c r="C75" s="107" t="str">
        <f>'Valbara Tjänster'!BR1</f>
        <v xml:space="preserve">1177 inkorg </v>
      </c>
      <c r="D75" s="114">
        <f>'Valbara Tjänster'!BR18</f>
        <v>51764.959999999999</v>
      </c>
      <c r="E75" s="115"/>
      <c r="F75" s="94" t="str">
        <f>'Valbara Tjänster'!BR27</f>
        <v xml:space="preserve">Volymsbaserad. Faktureras av förvaltning kvartalsvis efterskott </v>
      </c>
      <c r="G75" s="115"/>
      <c r="H75" s="94">
        <f>'Valbara Tjänster'!BR28</f>
        <v>0</v>
      </c>
      <c r="I75" s="115"/>
      <c r="J75" s="220">
        <f>'Valbara Tjänster'!BR29</f>
        <v>0</v>
      </c>
    </row>
    <row r="76" spans="3:10" s="90" customFormat="1" hidden="1" outlineLevel="1" x14ac:dyDescent="0.25">
      <c r="C76" s="107" t="str">
        <f>'Valbara Tjänster'!BV1</f>
        <v>Svevac 
Utgår 2024</v>
      </c>
      <c r="D76" s="114">
        <f>'Valbara Tjänster'!BV18</f>
        <v>0</v>
      </c>
      <c r="E76" s="115"/>
      <c r="F76" s="94" t="str">
        <f>'Valbara Tjänster'!BV27</f>
        <v>Prel. Engång förskott 2023</v>
      </c>
      <c r="G76" s="115"/>
      <c r="H76" s="94" t="str">
        <f>'Valbara Tjänster'!BV28</f>
        <v>Dec,Mars</v>
      </c>
      <c r="I76" s="115"/>
      <c r="J76" s="220" t="str">
        <f>'Valbara Tjänster'!BV29</f>
        <v>Avslutas halvår 2023</v>
      </c>
    </row>
    <row r="77" spans="3:10" s="90" customFormat="1" ht="30" hidden="1" outlineLevel="1" x14ac:dyDescent="0.25">
      <c r="C77" s="107" t="str">
        <f>'Valbara Tjänster'!BZ1</f>
        <v>Digitalt möte</v>
      </c>
      <c r="D77" s="114">
        <f>'Valbara Tjänster'!BZ18</f>
        <v>0</v>
      </c>
      <c r="E77" s="115"/>
      <c r="F77" s="94" t="str">
        <f>'Valbara Tjänster'!BZ27</f>
        <v>Volymbaserad. Faktureras av förvaltning</v>
      </c>
      <c r="G77" s="115"/>
      <c r="H77" s="94">
        <f>'Valbara Tjänster'!BZ28</f>
        <v>0</v>
      </c>
      <c r="I77" s="115"/>
      <c r="J77" s="220" t="str">
        <f>'Valbara Tjänster'!BZ29</f>
        <v>Prognos</v>
      </c>
    </row>
    <row r="78" spans="3:10" s="90" customFormat="1" hidden="1" outlineLevel="1" x14ac:dyDescent="0.25">
      <c r="C78" s="107" t="str">
        <f>'Valbara Tjänster'!CD1</f>
        <v>Video och distans Infrastruktur</v>
      </c>
      <c r="D78" s="114">
        <f>'Valbara Tjänster'!CD18</f>
        <v>109373.4317816296</v>
      </c>
      <c r="E78" s="115"/>
      <c r="F78" s="94" t="str">
        <f>'Valbara Tjänster'!CD27</f>
        <v>Kvartal förskott</v>
      </c>
      <c r="G78" s="115"/>
      <c r="H78" s="94" t="str">
        <f>'Valbara Tjänster'!CD28</f>
        <v>Dec,Mar,Jun,Sep</v>
      </c>
      <c r="I78" s="115"/>
      <c r="J78" s="220">
        <f>'Valbara Tjänster'!CD29</f>
        <v>0</v>
      </c>
    </row>
    <row r="79" spans="3:10" s="90" customFormat="1" hidden="1" outlineLevel="1" x14ac:dyDescent="0.25">
      <c r="C79" s="107" t="str">
        <f>'Valbara Tjänster'!CH1</f>
        <v>Video &amp; distans Flerpartsmöte</v>
      </c>
      <c r="D79" s="114">
        <f>'Valbara Tjänster'!CH18</f>
        <v>0</v>
      </c>
      <c r="E79" s="115"/>
      <c r="F79" s="94" t="str">
        <f>'Valbara Tjänster'!CH27</f>
        <v>Kvartal förskott</v>
      </c>
      <c r="G79" s="115"/>
      <c r="H79" s="94" t="str">
        <f>'Valbara Tjänster'!CH28</f>
        <v>Dec,Mar,Jun,Sep</v>
      </c>
      <c r="I79" s="115"/>
      <c r="J79" s="220">
        <f>'Valbara Tjänster'!CH29</f>
        <v>0</v>
      </c>
    </row>
    <row r="80" spans="3:10" s="90" customFormat="1" hidden="1" outlineLevel="1" x14ac:dyDescent="0.25">
      <c r="C80" s="107" t="str">
        <f>'Valbara Tjänster'!CL1</f>
        <v xml:space="preserve">1177 Egen provhantering </v>
      </c>
      <c r="D80" s="114">
        <f>'Valbara Tjänster'!CL18</f>
        <v>415698.08800000005</v>
      </c>
      <c r="E80" s="115"/>
      <c r="F80" s="94" t="str">
        <f>'Valbara Tjänster'!CL27</f>
        <v>Kvartal förskott</v>
      </c>
      <c r="G80" s="115"/>
      <c r="H80" s="94" t="str">
        <f>'Valbara Tjänster'!CL28</f>
        <v>Dec,Mar,Jun,Sep</v>
      </c>
      <c r="I80" s="115"/>
      <c r="J80" s="220">
        <f>'Valbara Tjänster'!CL29</f>
        <v>0</v>
      </c>
    </row>
    <row r="81" spans="3:10" s="90" customFormat="1" ht="30" hidden="1" outlineLevel="1" x14ac:dyDescent="0.25">
      <c r="C81" s="107" t="str">
        <f>'Valbara Tjänster'!CP1</f>
        <v>1177 Symtom- bedömning och hänvisning</v>
      </c>
      <c r="D81" s="114">
        <f>'Valbara Tjänster'!CP18</f>
        <v>2302327.872</v>
      </c>
      <c r="E81" s="115"/>
      <c r="F81" s="94" t="str">
        <f>'Valbara Tjänster'!CP27</f>
        <v>Kvartal förskott</v>
      </c>
      <c r="G81" s="115"/>
      <c r="H81" s="94" t="str">
        <f>'Valbara Tjänster'!CP28</f>
        <v>Dec,Mar,Jun,Sep</v>
      </c>
      <c r="I81" s="115"/>
      <c r="J81" s="220" t="str">
        <f>'Valbara Tjänster'!CP29</f>
        <v>Mars 2023 separat sedan kvartalsvis förskott</v>
      </c>
    </row>
    <row r="82" spans="3:10" s="90" customFormat="1" hidden="1" outlineLevel="1" x14ac:dyDescent="0.25">
      <c r="C82" s="107" t="str">
        <f>'Valbara Tjänster'!CT1</f>
        <v>Underskrifts-tjänst (NY 2023)</v>
      </c>
      <c r="D82" s="114">
        <f>'Valbara Tjänster'!CT18</f>
        <v>231369.46565647202</v>
      </c>
      <c r="E82" s="115"/>
      <c r="F82" s="94" t="str">
        <f>'Valbara Tjänster'!CT27</f>
        <v>Kvartal förskott</v>
      </c>
      <c r="G82" s="115"/>
      <c r="H82" s="94" t="str">
        <f>'Valbara Tjänster'!CT28</f>
        <v>Dec,Mar,Jun,Sep</v>
      </c>
      <c r="I82" s="115"/>
      <c r="J82" s="220">
        <f>'Valbara Tjänster'!CT29</f>
        <v>0</v>
      </c>
    </row>
    <row r="83" spans="3:10" s="90" customFormat="1" ht="30" hidden="1" outlineLevel="1" x14ac:dyDescent="0.25">
      <c r="C83" s="107" t="str">
        <f>'Valbara Tjänster'!CX1</f>
        <v>Terminologi-tjänst (ny i förvaltning 2024)</v>
      </c>
      <c r="D83" s="114">
        <f>'Valbara Tjänster'!CX18</f>
        <v>258774.71855488201</v>
      </c>
      <c r="E83" s="115"/>
      <c r="F83" s="94" t="str">
        <f>'Valbara Tjänster'!CX27</f>
        <v>Övergår från utveckling 2024</v>
      </c>
      <c r="G83" s="115"/>
      <c r="H83" s="94" t="str">
        <f>'Valbara Tjänster'!CX28</f>
        <v>Dec,Mar,Jun,Sep</v>
      </c>
      <c r="I83" s="115"/>
      <c r="J83" s="220" t="str">
        <f>'Valbara Tjänster'!CX29</f>
        <v>Faktureras 2023 mot utveckling</v>
      </c>
    </row>
    <row r="84" spans="3:10" s="90" customFormat="1" hidden="1" outlineLevel="1" x14ac:dyDescent="0.25">
      <c r="C84" s="107" t="str">
        <f>'Valbara Tjänster'!DB1</f>
        <v>Statistiktjänst export</v>
      </c>
      <c r="D84" s="114">
        <f>'Valbara Tjänster'!DB18</f>
        <v>150062.564996136</v>
      </c>
      <c r="E84" s="115"/>
      <c r="F84" s="94" t="str">
        <f>'Valbara Tjänster'!DB27</f>
        <v>Kvartal förskott</v>
      </c>
      <c r="G84" s="115"/>
      <c r="H84" s="94" t="str">
        <f>'Valbara Tjänster'!DB28</f>
        <v>Dec,Mar,Jun,Sep</v>
      </c>
      <c r="I84" s="115"/>
      <c r="J84" s="220">
        <f>'Valbara Tjänster'!DB29</f>
        <v>0</v>
      </c>
    </row>
    <row r="85" spans="3:10" s="90" customFormat="1" hidden="1" outlineLevel="1" x14ac:dyDescent="0.25">
      <c r="C85" s="107" t="str">
        <f>'Valbara Tjänster'!DF1</f>
        <v>Beställning läkemedelsnära produkter</v>
      </c>
      <c r="D85" s="114">
        <f>'Valbara Tjänster'!DF18</f>
        <v>0</v>
      </c>
      <c r="E85" s="115"/>
      <c r="F85" s="94" t="str">
        <f>'Valbara Tjänster'!DF27</f>
        <v>Pris ej fastställt</v>
      </c>
      <c r="G85" s="115"/>
      <c r="H85" s="94">
        <f>'Valbara Tjänster'!DF28</f>
        <v>0</v>
      </c>
      <c r="I85" s="115"/>
      <c r="J85" s="220">
        <f>'Valbara Tjänster'!DF29</f>
        <v>0</v>
      </c>
    </row>
    <row r="86" spans="3:10" s="90" customFormat="1" ht="30" hidden="1" outlineLevel="1" x14ac:dyDescent="0.25">
      <c r="C86" s="107" t="str">
        <f>'Valbara Tjänster'!DJ1</f>
        <v>Net-Id</v>
      </c>
      <c r="D86" s="114">
        <f>'Valbara Tjänster'!DJ18</f>
        <v>0</v>
      </c>
      <c r="E86" s="115"/>
      <c r="F86" s="94" t="str">
        <f>'Valbara Tjänster'!DJ27</f>
        <v>Väntar på avsiktsförklaring</v>
      </c>
      <c r="G86" s="115"/>
      <c r="H86" s="94">
        <f>'Valbara Tjänster'!DJ28</f>
        <v>0</v>
      </c>
      <c r="I86" s="115"/>
      <c r="J86" s="220">
        <f>'Valbara Tjänster'!DJ29</f>
        <v>0</v>
      </c>
    </row>
    <row r="87" spans="3:10" s="90" customFormat="1" hidden="1" outlineLevel="1" x14ac:dyDescent="0.25">
      <c r="C87" s="107">
        <f>'Valbara Tjänster'!DN1</f>
        <v>0</v>
      </c>
      <c r="D87" s="114">
        <f>'Valbara Tjänster'!DN18</f>
        <v>0</v>
      </c>
      <c r="E87" s="115"/>
      <c r="F87" s="94">
        <f>'Valbara Tjänster'!DN27</f>
        <v>0</v>
      </c>
      <c r="G87" s="115"/>
      <c r="H87" s="94">
        <f>'Valbara Tjänster'!DN28</f>
        <v>0</v>
      </c>
      <c r="I87" s="115"/>
      <c r="J87" s="220">
        <f>'Valbara Tjänster'!DN29</f>
        <v>0</v>
      </c>
    </row>
    <row r="88" spans="3:10" s="90" customFormat="1" hidden="1" outlineLevel="1" x14ac:dyDescent="0.25">
      <c r="C88" s="107">
        <f>'Valbara Tjänster'!DR1</f>
        <v>0</v>
      </c>
      <c r="D88" s="114">
        <f>'Valbara Tjänster'!DR18</f>
        <v>0</v>
      </c>
      <c r="E88" s="115"/>
      <c r="F88" s="94">
        <f>'Valbara Tjänster'!DR27</f>
        <v>0</v>
      </c>
      <c r="G88" s="115"/>
      <c r="H88" s="94">
        <f>'Valbara Tjänster'!DR28</f>
        <v>0</v>
      </c>
      <c r="I88" s="115"/>
      <c r="J88" s="220">
        <f>'Valbara Tjänster'!DR29</f>
        <v>0</v>
      </c>
    </row>
    <row r="89" spans="3:10" s="90" customFormat="1" hidden="1" outlineLevel="1" x14ac:dyDescent="0.25">
      <c r="C89" s="107">
        <f>'Valbara Tjänster'!DV1</f>
        <v>0</v>
      </c>
      <c r="D89" s="114">
        <f>'Valbara Tjänster'!DV18</f>
        <v>0</v>
      </c>
      <c r="E89" s="115"/>
      <c r="F89" s="94">
        <f>'Valbara Tjänster'!DV27</f>
        <v>0</v>
      </c>
      <c r="G89" s="115"/>
      <c r="H89" s="94">
        <f>'Valbara Tjänster'!DV28</f>
        <v>0</v>
      </c>
      <c r="I89" s="115"/>
      <c r="J89" s="220">
        <f>'Valbara Tjänster'!DV29</f>
        <v>0</v>
      </c>
    </row>
    <row r="90" spans="3:10" s="90" customFormat="1" ht="15.75" hidden="1" customHeight="1" outlineLevel="1" x14ac:dyDescent="0.25">
      <c r="C90" s="107">
        <f>'Valbara Tjänster'!DZ1</f>
        <v>0</v>
      </c>
      <c r="D90" s="114">
        <f>'Valbara Tjänster'!DZ18</f>
        <v>0</v>
      </c>
      <c r="E90" s="115"/>
      <c r="F90" s="94">
        <f>'Valbara Tjänster'!DZ27</f>
        <v>0</v>
      </c>
      <c r="G90" s="115"/>
      <c r="H90" s="94">
        <f>'Valbara Tjänster'!DZ28</f>
        <v>0</v>
      </c>
      <c r="I90" s="115"/>
      <c r="J90" s="220">
        <f>'Valbara Tjänster'!DZ29</f>
        <v>0</v>
      </c>
    </row>
    <row r="91" spans="3:10" s="90" customFormat="1" ht="15.75" hidden="1" customHeight="1" outlineLevel="1" x14ac:dyDescent="0.25">
      <c r="C91" s="107">
        <f>'Valbara Tjänster'!ED1</f>
        <v>0</v>
      </c>
      <c r="D91" s="114">
        <f>'Valbara Tjänster'!ED18</f>
        <v>0</v>
      </c>
      <c r="E91" s="115"/>
      <c r="F91" s="94">
        <f>'Valbara Tjänster'!ED27</f>
        <v>0</v>
      </c>
      <c r="G91" s="115"/>
      <c r="H91" s="94">
        <f>'Valbara Tjänster'!ED28</f>
        <v>0</v>
      </c>
      <c r="I91" s="115"/>
      <c r="J91" s="220">
        <f>'Valbara Tjänster'!ED29</f>
        <v>0</v>
      </c>
    </row>
    <row r="92" spans="3:10" s="90" customFormat="1" ht="15.75" hidden="1" customHeight="1" outlineLevel="1" x14ac:dyDescent="0.25">
      <c r="C92" s="107">
        <f>'Valbara Tjänster'!EH1</f>
        <v>0</v>
      </c>
      <c r="D92" s="114">
        <f>'Valbara Tjänster'!EH18</f>
        <v>0</v>
      </c>
      <c r="E92" s="115"/>
      <c r="F92" s="94">
        <f>'Valbara Tjänster'!EH27</f>
        <v>0</v>
      </c>
      <c r="G92" s="115"/>
      <c r="H92" s="94">
        <f>'Valbara Tjänster'!EH28</f>
        <v>0</v>
      </c>
      <c r="I92" s="115"/>
      <c r="J92" s="220">
        <f>'Valbara Tjänster'!EH29</f>
        <v>0</v>
      </c>
    </row>
    <row r="93" spans="3:10" s="90" customFormat="1" ht="15.75" hidden="1" customHeight="1" outlineLevel="1" x14ac:dyDescent="0.25">
      <c r="C93" s="107">
        <f>'Valbara Tjänster'!EL1</f>
        <v>0</v>
      </c>
      <c r="D93" s="114">
        <f>'Valbara Tjänster'!EL18</f>
        <v>0</v>
      </c>
      <c r="E93" s="115"/>
      <c r="F93" s="94">
        <f>'Valbara Tjänster'!EL27</f>
        <v>0</v>
      </c>
      <c r="G93" s="115"/>
      <c r="H93" s="94">
        <f>'Valbara Tjänster'!EL28</f>
        <v>0</v>
      </c>
      <c r="I93" s="115"/>
      <c r="J93" s="220">
        <f>'Valbara Tjänster'!EL29</f>
        <v>0</v>
      </c>
    </row>
    <row r="94" spans="3:10" s="90" customFormat="1" ht="15.75" hidden="1" customHeight="1" outlineLevel="1" x14ac:dyDescent="0.25">
      <c r="C94" s="107">
        <f>'Valbara Tjänster'!EP1</f>
        <v>0</v>
      </c>
      <c r="D94" s="114">
        <f>'Valbara Tjänster'!EP18</f>
        <v>0</v>
      </c>
      <c r="E94" s="115"/>
      <c r="F94" s="94">
        <f>'Valbara Tjänster'!EP27</f>
        <v>0</v>
      </c>
      <c r="G94" s="115"/>
      <c r="H94" s="94">
        <f>'Valbara Tjänster'!EP28</f>
        <v>0</v>
      </c>
      <c r="I94" s="115"/>
      <c r="J94" s="220">
        <f>'Valbara Tjänster'!EP29</f>
        <v>0</v>
      </c>
    </row>
    <row r="95" spans="3:10" s="90" customFormat="1" ht="15.75" hidden="1" customHeight="1" outlineLevel="1" x14ac:dyDescent="0.25">
      <c r="C95" s="107">
        <f>'Valbara Tjänster'!ET1</f>
        <v>0</v>
      </c>
      <c r="D95" s="114">
        <f>'Valbara Tjänster'!ET18</f>
        <v>0</v>
      </c>
      <c r="E95" s="115"/>
      <c r="F95" s="94">
        <f>'Valbara Tjänster'!ET27</f>
        <v>0</v>
      </c>
      <c r="G95" s="115"/>
      <c r="H95" s="94">
        <f>'Valbara Tjänster'!ET28</f>
        <v>0</v>
      </c>
      <c r="I95" s="115"/>
      <c r="J95" s="220">
        <f>'Valbara Tjänster'!ET29</f>
        <v>0</v>
      </c>
    </row>
    <row r="96" spans="3:10" s="90" customFormat="1" ht="15.75" hidden="1" customHeight="1" outlineLevel="1" x14ac:dyDescent="0.25">
      <c r="C96" s="107">
        <f>'Valbara Tjänster'!EX1</f>
        <v>0</v>
      </c>
      <c r="D96" s="114">
        <f>'Valbara Tjänster'!EX18</f>
        <v>0</v>
      </c>
      <c r="E96" s="115"/>
      <c r="F96" s="94">
        <f>'Valbara Tjänster'!EX27</f>
        <v>0</v>
      </c>
      <c r="G96" s="115"/>
      <c r="H96" s="94">
        <f>'Valbara Tjänster'!EX28</f>
        <v>0</v>
      </c>
      <c r="I96" s="115"/>
      <c r="J96" s="220">
        <f>'Valbara Tjänster'!EX29</f>
        <v>0</v>
      </c>
    </row>
    <row r="97" spans="3:10" s="90" customFormat="1" ht="15.75" hidden="1" customHeight="1" outlineLevel="1" x14ac:dyDescent="0.25">
      <c r="C97" s="107">
        <f>'Valbara Tjänster'!FB1</f>
        <v>0</v>
      </c>
      <c r="D97" s="114">
        <f>'Valbara Tjänster'!FB18</f>
        <v>0</v>
      </c>
      <c r="E97" s="115"/>
      <c r="F97" s="94">
        <f>'Valbara Tjänster'!FB27</f>
        <v>0</v>
      </c>
      <c r="G97" s="115"/>
      <c r="H97" s="94">
        <f>'Valbara Tjänster'!FB28</f>
        <v>0</v>
      </c>
      <c r="I97" s="115"/>
      <c r="J97" s="220">
        <f>'Valbara Tjänster'!FB29</f>
        <v>0</v>
      </c>
    </row>
    <row r="98" spans="3:10" s="90" customFormat="1" ht="15.75" hidden="1" customHeight="1" outlineLevel="1" x14ac:dyDescent="0.25">
      <c r="C98" s="107">
        <f>'Valbara Tjänster'!FF1</f>
        <v>0</v>
      </c>
      <c r="D98" s="114">
        <f>'Valbara Tjänster'!FF18</f>
        <v>0</v>
      </c>
      <c r="E98" s="115"/>
      <c r="F98" s="94">
        <f>'Valbara Tjänster'!FF27</f>
        <v>0</v>
      </c>
      <c r="G98" s="115"/>
      <c r="H98" s="94">
        <f>'Valbara Tjänster'!FF28</f>
        <v>0</v>
      </c>
      <c r="I98" s="115"/>
      <c r="J98" s="220">
        <f>'Valbara Tjänster'!FF29</f>
        <v>0</v>
      </c>
    </row>
    <row r="99" spans="3:10" s="90" customFormat="1" ht="15.75" hidden="1" customHeight="1" outlineLevel="1" x14ac:dyDescent="0.25">
      <c r="C99" s="107">
        <f>'Valbara Tjänster'!FJ1</f>
        <v>0</v>
      </c>
      <c r="D99" s="114">
        <f>'Valbara Tjänster'!FJ18</f>
        <v>0</v>
      </c>
      <c r="E99" s="115"/>
      <c r="F99" s="94">
        <f>'Valbara Tjänster'!FJ27</f>
        <v>0</v>
      </c>
      <c r="G99" s="115"/>
      <c r="H99" s="94">
        <f>'Valbara Tjänster'!FJ28</f>
        <v>0</v>
      </c>
      <c r="I99" s="115"/>
      <c r="J99" s="220">
        <f>'Valbara Tjänster'!FJ29</f>
        <v>0</v>
      </c>
    </row>
    <row r="100" spans="3:10" s="90" customFormat="1" ht="15.75" hidden="1" customHeight="1" outlineLevel="1" x14ac:dyDescent="0.25">
      <c r="C100" s="107">
        <f>'Valbara Tjänster'!FN1</f>
        <v>0</v>
      </c>
      <c r="D100" s="114">
        <f>'Valbara Tjänster'!FN18</f>
        <v>0</v>
      </c>
      <c r="E100" s="115"/>
      <c r="F100" s="94">
        <f>'Valbara Tjänster'!FN27</f>
        <v>0</v>
      </c>
      <c r="G100" s="115"/>
      <c r="H100" s="94">
        <f>'Valbara Tjänster'!FN28</f>
        <v>0</v>
      </c>
      <c r="I100" s="115"/>
      <c r="J100" s="220">
        <f>'Valbara Tjänster'!FN29</f>
        <v>0</v>
      </c>
    </row>
    <row r="101" spans="3:10" s="90" customFormat="1" ht="15.75" hidden="1" customHeight="1" outlineLevel="1" x14ac:dyDescent="0.25">
      <c r="C101" s="107">
        <f>'Valbara Tjänster'!FR1</f>
        <v>0</v>
      </c>
      <c r="D101" s="114">
        <f>'Valbara Tjänster'!FR18</f>
        <v>0</v>
      </c>
      <c r="E101" s="115"/>
      <c r="F101" s="94">
        <f>'Valbara Tjänster'!FR27</f>
        <v>0</v>
      </c>
      <c r="G101" s="115"/>
      <c r="H101" s="94">
        <f>'Valbara Tjänster'!FR28</f>
        <v>0</v>
      </c>
      <c r="I101" s="115"/>
      <c r="J101" s="220">
        <f>'Valbara Tjänster'!FR29</f>
        <v>0</v>
      </c>
    </row>
    <row r="102" spans="3:10" s="90" customFormat="1" ht="15.75" hidden="1" customHeight="1" outlineLevel="1" x14ac:dyDescent="0.25">
      <c r="C102" s="107">
        <f>'Valbara Tjänster'!FV1</f>
        <v>0</v>
      </c>
      <c r="D102" s="114">
        <f>'Valbara Tjänster'!FV18</f>
        <v>0</v>
      </c>
      <c r="E102" s="115"/>
      <c r="F102" s="94">
        <f>'Valbara Tjänster'!FV27</f>
        <v>0</v>
      </c>
      <c r="G102" s="115"/>
      <c r="H102" s="94">
        <f>'Valbara Tjänster'!FV28</f>
        <v>0</v>
      </c>
      <c r="I102" s="115"/>
      <c r="J102" s="220">
        <f>'Valbara Tjänster'!FV29</f>
        <v>0</v>
      </c>
    </row>
    <row r="103" spans="3:10" s="90" customFormat="1" ht="15.75" hidden="1" customHeight="1" outlineLevel="1" x14ac:dyDescent="0.25">
      <c r="C103" s="107">
        <f>'Valbara Tjänster'!FZ1</f>
        <v>0</v>
      </c>
      <c r="D103" s="114">
        <f>'Valbara Tjänster'!FZ18</f>
        <v>0</v>
      </c>
      <c r="E103" s="115"/>
      <c r="F103" s="94">
        <f>'Valbara Tjänster'!FZ27</f>
        <v>0</v>
      </c>
      <c r="G103" s="115"/>
      <c r="H103" s="94">
        <f>'Valbara Tjänster'!FZ28</f>
        <v>0</v>
      </c>
      <c r="I103" s="115"/>
      <c r="J103" s="220">
        <f>'Valbara Tjänster'!FZ29</f>
        <v>0</v>
      </c>
    </row>
    <row r="104" spans="3:10" s="90" customFormat="1" ht="15.75" hidden="1" customHeight="1" outlineLevel="1" x14ac:dyDescent="0.25">
      <c r="C104" s="107">
        <f>'Valbara Tjänster'!GD1</f>
        <v>0</v>
      </c>
      <c r="D104" s="114">
        <f>'Valbara Tjänster'!GD18</f>
        <v>0</v>
      </c>
      <c r="E104" s="115"/>
      <c r="F104" s="94">
        <f>'Valbara Tjänster'!GD27</f>
        <v>0</v>
      </c>
      <c r="G104" s="115"/>
      <c r="H104" s="94">
        <f>'Valbara Tjänster'!GD28</f>
        <v>0</v>
      </c>
      <c r="I104" s="115"/>
      <c r="J104" s="220">
        <f>'Valbara Tjänster'!GD29</f>
        <v>0</v>
      </c>
    </row>
    <row r="105" spans="3:10" s="90" customFormat="1" ht="15.75" hidden="1" customHeight="1" outlineLevel="1" x14ac:dyDescent="0.25">
      <c r="C105" s="107">
        <f>'Valbara Tjänster'!GH1</f>
        <v>0</v>
      </c>
      <c r="D105" s="114">
        <f>'Valbara Tjänster'!GH18</f>
        <v>0</v>
      </c>
      <c r="E105" s="115"/>
      <c r="F105" s="94">
        <f>'Valbara Tjänster'!GH27</f>
        <v>0</v>
      </c>
      <c r="G105" s="115"/>
      <c r="H105" s="94">
        <f>'Valbara Tjänster'!GH28</f>
        <v>0</v>
      </c>
      <c r="I105" s="115"/>
      <c r="J105" s="220">
        <f>'Valbara Tjänster'!GH29</f>
        <v>0</v>
      </c>
    </row>
    <row r="106" spans="3:10" s="90" customFormat="1" ht="15.75" hidden="1" customHeight="1" outlineLevel="1" x14ac:dyDescent="0.25">
      <c r="C106" s="107">
        <f>'Valbara Tjänster'!GL1</f>
        <v>0</v>
      </c>
      <c r="D106" s="114">
        <f>'Valbara Tjänster'!GL18</f>
        <v>0</v>
      </c>
      <c r="E106" s="115"/>
      <c r="F106" s="94">
        <f>'Valbara Tjänster'!GL27</f>
        <v>0</v>
      </c>
      <c r="G106" s="115"/>
      <c r="H106" s="94">
        <f>'Valbara Tjänster'!GL28</f>
        <v>0</v>
      </c>
      <c r="I106" s="115"/>
      <c r="J106" s="220">
        <f>'Valbara Tjänster'!GL29</f>
        <v>0</v>
      </c>
    </row>
    <row r="107" spans="3:10" s="90" customFormat="1" ht="15.75" hidden="1" customHeight="1" outlineLevel="1" thickBot="1" x14ac:dyDescent="0.3">
      <c r="C107" s="117">
        <f>'Valbara Tjänster'!GP1</f>
        <v>0</v>
      </c>
      <c r="D107" s="118">
        <f>'Valbara Tjänster'!GP18</f>
        <v>0</v>
      </c>
      <c r="E107" s="119"/>
      <c r="F107" s="95">
        <f>'Valbara Tjänster'!GP27</f>
        <v>0</v>
      </c>
      <c r="G107" s="119"/>
      <c r="H107" s="95">
        <f>'Valbara Tjänster'!GP28</f>
        <v>0</v>
      </c>
      <c r="I107" s="119"/>
      <c r="J107" s="221">
        <f>'Valbara Tjänster'!GP29</f>
        <v>0</v>
      </c>
    </row>
    <row r="108" spans="3:10" hidden="1" outlineLevel="1" x14ac:dyDescent="0.25">
      <c r="C108" s="115"/>
      <c r="D108" s="114"/>
      <c r="E108" s="115"/>
      <c r="F108" s="115"/>
      <c r="G108" s="115"/>
      <c r="H108" s="115"/>
      <c r="I108" s="115"/>
      <c r="J108" s="115"/>
    </row>
    <row r="109" spans="3:10" ht="15.75" collapsed="1" thickBot="1" x14ac:dyDescent="0.3">
      <c r="C109" s="115"/>
      <c r="D109" s="115"/>
      <c r="E109" s="115"/>
      <c r="F109" s="115"/>
      <c r="G109" s="115"/>
      <c r="H109" s="115"/>
      <c r="I109" s="115"/>
      <c r="J109" s="115"/>
    </row>
    <row r="110" spans="3:10" ht="21" x14ac:dyDescent="0.25">
      <c r="C110" s="108" t="s">
        <v>58</v>
      </c>
      <c r="D110" s="109">
        <f>SUM(D111:D131)</f>
        <v>1329248.195012497</v>
      </c>
      <c r="E110" s="110"/>
      <c r="F110" s="93" t="s">
        <v>39</v>
      </c>
      <c r="G110" s="111"/>
      <c r="H110" s="124"/>
      <c r="I110" s="110"/>
      <c r="J110" s="122"/>
    </row>
    <row r="111" spans="3:10" ht="13.5" hidden="1" customHeight="1" outlineLevel="1" x14ac:dyDescent="0.25">
      <c r="C111" s="107" t="str">
        <f>'Gemensamma i utveckling'!C1</f>
        <v>Utvecklingsram 2023</v>
      </c>
      <c r="D111" s="114">
        <f>'Gemensamma i utveckling'!C21</f>
        <v>1329248.195012497</v>
      </c>
      <c r="E111" s="115"/>
      <c r="F111" s="94" t="str">
        <f>'Gemensamma i utveckling'!C30</f>
        <v xml:space="preserve">Faktureras i januari för helår 2022 </v>
      </c>
      <c r="G111" s="115"/>
      <c r="H111" s="115" t="str">
        <f>'Gemensamma i utveckling'!C31</f>
        <v>Engång</v>
      </c>
      <c r="I111" s="115"/>
      <c r="J111" s="116" t="str">
        <f>'Gemensamma i utveckling'!C32</f>
        <v>Januari</v>
      </c>
    </row>
    <row r="112" spans="3:10" ht="13.5" hidden="1" customHeight="1" outlineLevel="1" x14ac:dyDescent="0.25">
      <c r="C112" s="107" t="str">
        <f>'Gemensamma i utveckling'!D1</f>
        <v>Utveckling/förvaltning 1177 tidboking</v>
      </c>
      <c r="D112" s="114">
        <f>'Gemensamma i utveckling'!D21</f>
        <v>0</v>
      </c>
      <c r="E112" s="115"/>
      <c r="F112" s="94" t="str">
        <f>'Gemensamma i utveckling'!D30</f>
        <v xml:space="preserve"> -</v>
      </c>
      <c r="G112" s="115"/>
      <c r="H112" s="115" t="str">
        <f>'Gemensamma i utveckling'!D31</f>
        <v xml:space="preserve"> -</v>
      </c>
      <c r="I112" s="115"/>
      <c r="J112" s="116" t="str">
        <f>'Gemensamma i utveckling'!D32</f>
        <v xml:space="preserve"> -</v>
      </c>
    </row>
    <row r="113" spans="3:10" ht="13.5" hidden="1" customHeight="1" outlineLevel="1" x14ac:dyDescent="0.25">
      <c r="C113" s="107" t="str">
        <f>'Gemensamma i utveckling'!E1</f>
        <v>Fortsatt utveckling SITHS</v>
      </c>
      <c r="D113" s="114">
        <f>'Gemensamma i utveckling'!E21</f>
        <v>0</v>
      </c>
      <c r="E113" s="115"/>
      <c r="F113" s="106" t="str">
        <f>'Gemensamma i utveckling'!E30</f>
        <v>Ingen fakt 2023</v>
      </c>
      <c r="G113" s="115"/>
      <c r="H113" s="125" t="str">
        <f>'Gemensamma i utveckling'!E31</f>
        <v xml:space="preserve"> -</v>
      </c>
      <c r="I113" s="115"/>
      <c r="J113" s="123" t="str">
        <f>'Gemensamma i utveckling'!E32</f>
        <v xml:space="preserve"> -</v>
      </c>
    </row>
    <row r="114" spans="3:10" ht="13.5" hidden="1" customHeight="1" outlineLevel="1" x14ac:dyDescent="0.25">
      <c r="C114" s="107" t="str">
        <f>'Gemensamma i utveckling'!F1</f>
        <v>Pascal NLL-anpassning</v>
      </c>
      <c r="D114" s="114">
        <f>'Gemensamma i utveckling'!F21</f>
        <v>0</v>
      </c>
      <c r="E114" s="115"/>
      <c r="F114" s="94" t="str">
        <f>'Gemensamma i utveckling'!F30</f>
        <v>Ingen fakt 2023</v>
      </c>
      <c r="G114" s="115"/>
      <c r="H114" s="115" t="str">
        <f>'Gemensamma i utveckling'!F31</f>
        <v xml:space="preserve"> -</v>
      </c>
      <c r="I114" s="115"/>
      <c r="J114" s="116" t="str">
        <f>'Gemensamma i utveckling'!F32</f>
        <v xml:space="preserve"> -</v>
      </c>
    </row>
    <row r="115" spans="3:10" ht="13.5" hidden="1" customHeight="1" outlineLevel="1" x14ac:dyDescent="0.25">
      <c r="C115" s="107" t="str">
        <f>'Gemensamma i utveckling'!G1</f>
        <v>Utbyte av Säkerhetstj.</v>
      </c>
      <c r="D115" s="114">
        <f>'Gemensamma i utveckling'!G21</f>
        <v>0</v>
      </c>
      <c r="E115" s="115"/>
      <c r="F115" s="94" t="str">
        <f>'Gemensamma i utveckling'!G30</f>
        <v>Ingen fakt 2023</v>
      </c>
      <c r="G115" s="115"/>
      <c r="H115" s="115" t="str">
        <f>'Gemensamma i utveckling'!G31</f>
        <v xml:space="preserve"> -</v>
      </c>
      <c r="I115" s="115"/>
      <c r="J115" s="116" t="str">
        <f>'Gemensamma i utveckling'!G32</f>
        <v xml:space="preserve"> -</v>
      </c>
    </row>
    <row r="116" spans="3:10" ht="13.5" hidden="1" customHeight="1" outlineLevel="1" x14ac:dyDescent="0.25">
      <c r="C116" s="107" t="str">
        <f>'Gemensamma i utveckling'!H1</f>
        <v>Ny katalogtjänst HSA</v>
      </c>
      <c r="D116" s="114">
        <f>'Gemensamma i utveckling'!H21</f>
        <v>0</v>
      </c>
      <c r="E116" s="115"/>
      <c r="F116" s="94" t="str">
        <f>'Gemensamma i utveckling'!H30</f>
        <v>Ingen fakt 2023</v>
      </c>
      <c r="G116" s="115"/>
      <c r="H116" s="115" t="str">
        <f>'Gemensamma i utveckling'!H31</f>
        <v xml:space="preserve"> -</v>
      </c>
      <c r="I116" s="115"/>
      <c r="J116" s="116" t="str">
        <f>'Gemensamma i utveckling'!H32</f>
        <v xml:space="preserve"> -</v>
      </c>
    </row>
    <row r="117" spans="3:10" s="90" customFormat="1" ht="13.5" hidden="1" customHeight="1" outlineLevel="1" x14ac:dyDescent="0.25">
      <c r="C117" s="107" t="str">
        <f>'Gemensamma i utveckling'!I1</f>
        <v>Journalen &amp; NPÖ plattformsutv.</v>
      </c>
      <c r="D117" s="114">
        <f>'Gemensamma i utveckling'!I21</f>
        <v>0</v>
      </c>
      <c r="E117" s="115"/>
      <c r="F117" s="94" t="str">
        <f>'Gemensamma i utveckling'!I30</f>
        <v>Ingen fakt 2023</v>
      </c>
      <c r="G117" s="115"/>
      <c r="H117" s="90" t="str">
        <f>'Gemensamma i utveckling'!I31</f>
        <v xml:space="preserve"> -</v>
      </c>
      <c r="I117" s="115"/>
      <c r="J117" s="116" t="str">
        <f>'Gemensamma i utveckling'!I32</f>
        <v xml:space="preserve"> -</v>
      </c>
    </row>
    <row r="118" spans="3:10" s="90" customFormat="1" ht="13.5" hidden="1" customHeight="1" outlineLevel="1" x14ac:dyDescent="0.25">
      <c r="C118" s="107" t="str">
        <f>'Gemensamma i utveckling'!J1</f>
        <v xml:space="preserve">Hitta och jämför hjälpmedel på 1177 </v>
      </c>
      <c r="D118" s="114">
        <f>'Gemensamma i utveckling'!J21</f>
        <v>0</v>
      </c>
      <c r="E118" s="115"/>
      <c r="F118" s="94" t="str">
        <f>'Gemensamma i utveckling'!J30</f>
        <v>Ingen avs.förkl. Sannolikt finansiering utv.ram</v>
      </c>
      <c r="G118" s="115"/>
      <c r="H118" s="115" t="str">
        <f>'Gemensamma i utveckling'!J31</f>
        <v xml:space="preserve"> -</v>
      </c>
      <c r="I118" s="115"/>
      <c r="J118" s="116" t="str">
        <f>'Gemensamma i utveckling'!J32</f>
        <v xml:space="preserve"> -</v>
      </c>
    </row>
    <row r="119" spans="3:10" s="90" customFormat="1" ht="13.5" hidden="1" customHeight="1" outlineLevel="1" x14ac:dyDescent="0.25">
      <c r="C119" s="107" t="str">
        <f>'Gemensamma i utveckling'!K1</f>
        <v>Självbetjäning Hjälpmedel Via 1177</v>
      </c>
      <c r="D119" s="114">
        <f>'Gemensamma i utveckling'!K21</f>
        <v>0</v>
      </c>
      <c r="E119" s="115"/>
      <c r="F119" s="94" t="str">
        <f>'Gemensamma i utveckling'!K30</f>
        <v>Väntar på avsiktsförklaring</v>
      </c>
      <c r="G119" s="115"/>
      <c r="H119" s="115">
        <f>'Gemensamma i utveckling'!K31</f>
        <v>0</v>
      </c>
      <c r="I119" s="115"/>
      <c r="J119" s="116" t="str">
        <f>'Gemensamma i utveckling'!K32</f>
        <v xml:space="preserve"> -</v>
      </c>
    </row>
    <row r="120" spans="3:10" s="90" customFormat="1" ht="13.5" hidden="1" customHeight="1" outlineLevel="1" x14ac:dyDescent="0.25">
      <c r="C120" s="107">
        <f>'Gemensamma i utveckling'!L1</f>
        <v>0</v>
      </c>
      <c r="D120" s="114">
        <f>'Gemensamma i utveckling'!L21</f>
        <v>0</v>
      </c>
      <c r="E120" s="115"/>
      <c r="F120" s="94">
        <f>'Gemensamma i utveckling'!L30</f>
        <v>0</v>
      </c>
      <c r="G120" s="115"/>
      <c r="H120" s="115">
        <f>'Gemensamma i utveckling'!L31</f>
        <v>0</v>
      </c>
      <c r="I120" s="115"/>
      <c r="J120" s="116">
        <f>'Gemensamma i utveckling'!L32</f>
        <v>0</v>
      </c>
    </row>
    <row r="121" spans="3:10" s="90" customFormat="1" ht="13.5" hidden="1" customHeight="1" outlineLevel="1" x14ac:dyDescent="0.25">
      <c r="C121" s="107">
        <f>'Gemensamma i utveckling'!M1</f>
        <v>0</v>
      </c>
      <c r="D121" s="114">
        <f>'Gemensamma i utveckling'!M21</f>
        <v>0</v>
      </c>
      <c r="E121" s="115"/>
      <c r="F121" s="94">
        <f>'Gemensamma i utveckling'!M30</f>
        <v>0</v>
      </c>
      <c r="G121" s="115"/>
      <c r="H121" s="115">
        <f>'Gemensamma i utveckling'!M31</f>
        <v>0</v>
      </c>
      <c r="I121" s="115"/>
      <c r="J121" s="116">
        <f>'Gemensamma i utveckling'!M32</f>
        <v>0</v>
      </c>
    </row>
    <row r="122" spans="3:10" s="90" customFormat="1" ht="13.5" hidden="1" customHeight="1" outlineLevel="1" x14ac:dyDescent="0.25">
      <c r="C122" s="107">
        <f>'Gemensamma i utveckling'!N1</f>
        <v>0</v>
      </c>
      <c r="D122" s="114">
        <f>'Gemensamma i utveckling'!N21</f>
        <v>0</v>
      </c>
      <c r="E122" s="115"/>
      <c r="F122" s="94">
        <f>'Gemensamma i utveckling'!N30</f>
        <v>0</v>
      </c>
      <c r="G122" s="115"/>
      <c r="H122" s="115">
        <f>'Gemensamma i utveckling'!N31</f>
        <v>0</v>
      </c>
      <c r="I122" s="115"/>
      <c r="J122" s="116">
        <f>'Gemensamma i utveckling'!N32</f>
        <v>0</v>
      </c>
    </row>
    <row r="123" spans="3:10" s="90" customFormat="1" ht="13.5" hidden="1" customHeight="1" outlineLevel="1" x14ac:dyDescent="0.25">
      <c r="C123" s="107">
        <f>'Gemensamma i utveckling'!O1</f>
        <v>0</v>
      </c>
      <c r="D123" s="114">
        <f>'Gemensamma i utveckling'!O21</f>
        <v>0</v>
      </c>
      <c r="E123" s="115"/>
      <c r="F123" s="94">
        <f>'Gemensamma i utveckling'!O30</f>
        <v>0</v>
      </c>
      <c r="G123" s="115"/>
      <c r="H123" s="115">
        <f>'Gemensamma i utveckling'!O31</f>
        <v>0</v>
      </c>
      <c r="I123" s="115"/>
      <c r="J123" s="116">
        <f>'Gemensamma i utveckling'!O32</f>
        <v>0</v>
      </c>
    </row>
    <row r="124" spans="3:10" s="90" customFormat="1" ht="13.5" hidden="1" customHeight="1" outlineLevel="1" x14ac:dyDescent="0.25">
      <c r="C124" s="107">
        <f>'Gemensamma i utveckling'!P1</f>
        <v>0</v>
      </c>
      <c r="D124" s="114">
        <f>'Gemensamma i utveckling'!P21</f>
        <v>0</v>
      </c>
      <c r="E124" s="115"/>
      <c r="F124" s="94">
        <f>'Gemensamma i utveckling'!P30</f>
        <v>0</v>
      </c>
      <c r="G124" s="115"/>
      <c r="H124" s="115">
        <f>'Gemensamma i utveckling'!P31</f>
        <v>0</v>
      </c>
      <c r="I124" s="115"/>
      <c r="J124" s="116">
        <f>'Gemensamma i utveckling'!P32</f>
        <v>0</v>
      </c>
    </row>
    <row r="125" spans="3:10" s="90" customFormat="1" ht="13.5" hidden="1" customHeight="1" outlineLevel="1" x14ac:dyDescent="0.25">
      <c r="C125" s="107">
        <f>'Gemensamma i utveckling'!Q1</f>
        <v>0</v>
      </c>
      <c r="D125" s="114">
        <f>'Gemensamma i utveckling'!Q21</f>
        <v>0</v>
      </c>
      <c r="E125" s="115"/>
      <c r="F125" s="94">
        <f>'Gemensamma i utveckling'!Q30</f>
        <v>0</v>
      </c>
      <c r="G125" s="115"/>
      <c r="H125" s="115">
        <f>'Gemensamma i utveckling'!Q31</f>
        <v>0</v>
      </c>
      <c r="I125" s="115"/>
      <c r="J125" s="116">
        <f>'Gemensamma i utveckling'!Q32</f>
        <v>0</v>
      </c>
    </row>
    <row r="126" spans="3:10" s="90" customFormat="1" ht="13.5" hidden="1" customHeight="1" outlineLevel="1" x14ac:dyDescent="0.25">
      <c r="C126" s="107">
        <f>'Gemensamma i utveckling'!R1</f>
        <v>0</v>
      </c>
      <c r="D126" s="114">
        <f>'Gemensamma i utveckling'!R21</f>
        <v>0</v>
      </c>
      <c r="E126" s="115"/>
      <c r="F126" s="94">
        <f>'Gemensamma i utveckling'!R30</f>
        <v>0</v>
      </c>
      <c r="G126" s="115"/>
      <c r="H126" s="115">
        <f>'Gemensamma i utveckling'!R31</f>
        <v>0</v>
      </c>
      <c r="I126" s="115"/>
      <c r="J126" s="116">
        <f>'Gemensamma i utveckling'!R32</f>
        <v>0</v>
      </c>
    </row>
    <row r="127" spans="3:10" s="90" customFormat="1" ht="13.5" hidden="1" customHeight="1" outlineLevel="1" x14ac:dyDescent="0.25">
      <c r="C127" s="107">
        <f>'Gemensamma i utveckling'!S1</f>
        <v>0</v>
      </c>
      <c r="D127" s="114">
        <f>'Gemensamma i utveckling'!S21</f>
        <v>0</v>
      </c>
      <c r="E127" s="115"/>
      <c r="F127" s="94">
        <f>'Gemensamma i utveckling'!S30</f>
        <v>0</v>
      </c>
      <c r="G127" s="115"/>
      <c r="H127" s="115">
        <f>'Gemensamma i utveckling'!S31</f>
        <v>0</v>
      </c>
      <c r="I127" s="115"/>
      <c r="J127" s="116">
        <f>'Gemensamma i utveckling'!S32</f>
        <v>0</v>
      </c>
    </row>
    <row r="128" spans="3:10" s="90" customFormat="1" ht="13.5" hidden="1" customHeight="1" outlineLevel="1" x14ac:dyDescent="0.25">
      <c r="C128" s="107">
        <f>'Gemensamma i utveckling'!T1</f>
        <v>0</v>
      </c>
      <c r="D128" s="114">
        <f>'Gemensamma i utveckling'!T21</f>
        <v>0</v>
      </c>
      <c r="E128" s="115"/>
      <c r="F128" s="94">
        <f>'Gemensamma i utveckling'!T30</f>
        <v>0</v>
      </c>
      <c r="G128" s="115"/>
      <c r="H128" s="115">
        <f>'Gemensamma i utveckling'!T31</f>
        <v>0</v>
      </c>
      <c r="I128" s="115"/>
      <c r="J128" s="116">
        <f>'Gemensamma i utveckling'!T32</f>
        <v>0</v>
      </c>
    </row>
    <row r="129" spans="3:10" s="90" customFormat="1" ht="13.5" hidden="1" customHeight="1" outlineLevel="1" x14ac:dyDescent="0.25">
      <c r="C129" s="107">
        <f>'Gemensamma i utveckling'!U1</f>
        <v>0</v>
      </c>
      <c r="D129" s="114">
        <f>'Gemensamma i utveckling'!U21</f>
        <v>0</v>
      </c>
      <c r="E129" s="115"/>
      <c r="F129" s="94">
        <f>'Gemensamma i utveckling'!U30</f>
        <v>0</v>
      </c>
      <c r="G129" s="115"/>
      <c r="H129" s="115">
        <f>'Gemensamma i utveckling'!U31</f>
        <v>0</v>
      </c>
      <c r="I129" s="115"/>
      <c r="J129" s="116">
        <f>'Gemensamma i utveckling'!U32</f>
        <v>0</v>
      </c>
    </row>
    <row r="130" spans="3:10" s="90" customFormat="1" ht="13.5" hidden="1" customHeight="1" outlineLevel="1" x14ac:dyDescent="0.25">
      <c r="C130" s="107">
        <f>'Gemensamma i utveckling'!V1</f>
        <v>0</v>
      </c>
      <c r="D130" s="114">
        <f>'Gemensamma i utveckling'!V21</f>
        <v>0</v>
      </c>
      <c r="E130" s="115"/>
      <c r="F130" s="94">
        <f>'Gemensamma i utveckling'!V30</f>
        <v>0</v>
      </c>
      <c r="G130" s="115"/>
      <c r="H130" s="115">
        <f>'Gemensamma i utveckling'!V31</f>
        <v>0</v>
      </c>
      <c r="I130" s="115"/>
      <c r="J130" s="116">
        <f>'Gemensamma i utveckling'!V32</f>
        <v>0</v>
      </c>
    </row>
    <row r="131" spans="3:10" ht="13.5" hidden="1" customHeight="1" outlineLevel="1" thickBot="1" x14ac:dyDescent="0.3">
      <c r="C131" s="117">
        <f>'Gemensamma i utveckling'!W1</f>
        <v>0</v>
      </c>
      <c r="D131" s="118">
        <f>'Gemensamma i utveckling'!W21</f>
        <v>0</v>
      </c>
      <c r="E131" s="119"/>
      <c r="F131" s="95">
        <f>'Gemensamma i utveckling'!W30</f>
        <v>0</v>
      </c>
      <c r="G131" s="119"/>
      <c r="H131" s="119">
        <f>'Gemensamma i utveckling'!W31</f>
        <v>0</v>
      </c>
      <c r="I131" s="119"/>
      <c r="J131" s="120">
        <f>'Gemensamma i utveckling'!W32</f>
        <v>0</v>
      </c>
    </row>
    <row r="132" spans="3:10" hidden="1" outlineLevel="1" x14ac:dyDescent="0.25">
      <c r="C132" s="115"/>
      <c r="D132" s="114"/>
      <c r="E132" s="115"/>
      <c r="F132" s="115"/>
      <c r="G132" s="115"/>
      <c r="H132" s="115"/>
      <c r="I132" s="115"/>
      <c r="J132" s="115"/>
    </row>
    <row r="133" spans="3:10" ht="15.75" collapsed="1" thickBot="1" x14ac:dyDescent="0.3">
      <c r="C133" s="115"/>
      <c r="D133" s="115"/>
      <c r="E133" s="115"/>
      <c r="F133" s="115"/>
      <c r="G133" s="115"/>
      <c r="H133" s="115"/>
      <c r="I133" s="115"/>
      <c r="J133" s="115"/>
    </row>
    <row r="134" spans="3:10" ht="21" x14ac:dyDescent="0.25">
      <c r="C134" s="108" t="s">
        <v>59</v>
      </c>
      <c r="D134" s="109">
        <f>SUM(D135:D163)</f>
        <v>899250.28711325605</v>
      </c>
      <c r="E134" s="110"/>
      <c r="F134" s="110" t="s">
        <v>39</v>
      </c>
      <c r="G134" s="110"/>
      <c r="H134" s="110"/>
      <c r="I134" s="110"/>
      <c r="J134" s="122"/>
    </row>
    <row r="135" spans="3:10" hidden="1" outlineLevel="1" x14ac:dyDescent="0.25">
      <c r="C135" s="107" t="str">
        <f>'Valbara i utveckling'!F1</f>
        <v>Terminologitjänst NY!</v>
      </c>
      <c r="D135" s="114">
        <f>'Valbara i utveckling'!F21</f>
        <v>0</v>
      </c>
      <c r="E135" s="115"/>
      <c r="F135" s="115" t="str">
        <f>'Valbara i utveckling'!F30</f>
        <v>Kvartal förskott</v>
      </c>
      <c r="G135" s="115"/>
      <c r="H135" s="115" t="str">
        <f>'Valbara i utveckling'!F31</f>
        <v>Dec,Mar,Jun,Sep</v>
      </c>
      <c r="I135" s="115"/>
      <c r="J135" s="116">
        <f>'Valbara i utveckling'!F32</f>
        <v>0</v>
      </c>
    </row>
    <row r="136" spans="3:10" hidden="1" outlineLevel="1" x14ac:dyDescent="0.25">
      <c r="C136" s="107" t="str">
        <f>'Valbara i utveckling'!J1</f>
        <v xml:space="preserve"> Verksamhetsstöd 1177 på telefon</v>
      </c>
      <c r="D136" s="114">
        <f>'Valbara i utveckling'!J21</f>
        <v>899250.28711325605</v>
      </c>
      <c r="E136" s="115"/>
      <c r="F136" s="115" t="str">
        <f>'Valbara i utveckling'!J30</f>
        <v>Kvartal förskott</v>
      </c>
      <c r="G136" s="115"/>
      <c r="H136" s="115" t="str">
        <f>'Valbara i utveckling'!J31</f>
        <v>Dec,Mar,Jun,Sep</v>
      </c>
      <c r="I136" s="115"/>
      <c r="J136" s="126">
        <f>'Valbara i utveckling'!J32</f>
        <v>0</v>
      </c>
    </row>
    <row r="137" spans="3:10" hidden="1" outlineLevel="1" x14ac:dyDescent="0.25">
      <c r="C137" s="107" t="str">
        <f>'Valbara i utveckling'!N1</f>
        <v>ViSam</v>
      </c>
      <c r="D137" s="114">
        <f>'Valbara i utveckling'!N21</f>
        <v>0</v>
      </c>
      <c r="E137" s="115"/>
      <c r="F137" s="115" t="str">
        <f>'Valbara i utveckling'!N30</f>
        <v>Väntar avsiktsförklaring</v>
      </c>
      <c r="G137" s="115"/>
      <c r="H137" s="115">
        <f>'Valbara i utveckling'!N31</f>
        <v>0</v>
      </c>
      <c r="I137" s="115"/>
      <c r="J137" s="126">
        <f>'Valbara i utveckling'!N32</f>
        <v>0</v>
      </c>
    </row>
    <row r="138" spans="3:10" hidden="1" outlineLevel="1" x14ac:dyDescent="0.25">
      <c r="C138" s="107" t="str">
        <f>'Valbara i utveckling'!R1</f>
        <v>1177 symtombedömning och hänvisning "Listning"</v>
      </c>
      <c r="D138" s="114">
        <f>'Valbara i utveckling'!R21</f>
        <v>0</v>
      </c>
      <c r="E138" s="115"/>
      <c r="F138" s="115" t="str">
        <f>'Valbara i utveckling'!R30</f>
        <v>Faktureras ej 2023</v>
      </c>
      <c r="G138" s="115"/>
      <c r="H138" s="115">
        <f>'Valbara i utveckling'!R31</f>
        <v>0</v>
      </c>
      <c r="I138" s="115"/>
      <c r="J138" s="126" t="str">
        <f>'Valbara i utveckling'!R32</f>
        <v>Väntar Avsiktsförkl</v>
      </c>
    </row>
    <row r="139" spans="3:10" hidden="1" outlineLevel="1" x14ac:dyDescent="0.25">
      <c r="C139" s="107">
        <f>'Valbara i utveckling'!V1</f>
        <v>0</v>
      </c>
      <c r="D139" s="114">
        <f>'Valbara i utveckling'!V21</f>
        <v>0</v>
      </c>
      <c r="E139" s="115"/>
      <c r="F139" s="94">
        <f>'Valbara i utveckling'!V30</f>
        <v>0</v>
      </c>
      <c r="G139" s="115"/>
      <c r="H139" s="94">
        <f>'Valbara i utveckling'!V31</f>
        <v>0</v>
      </c>
      <c r="I139" s="115"/>
      <c r="J139" s="126">
        <f>'Valbara i utveckling'!V32</f>
        <v>0</v>
      </c>
    </row>
    <row r="140" spans="3:10" ht="30" hidden="1" outlineLevel="1" x14ac:dyDescent="0.25">
      <c r="C140" s="107">
        <f>'Valbara i utveckling'!Z1</f>
        <v>0</v>
      </c>
      <c r="D140" s="114">
        <f>'Valbara i utveckling'!Z21</f>
        <v>0</v>
      </c>
      <c r="E140" s="115"/>
      <c r="F140" s="115">
        <f>'Valbara i utveckling'!Z30</f>
        <v>0</v>
      </c>
      <c r="G140" s="115"/>
      <c r="H140" s="115">
        <f>'Valbara i utveckling'!Z31</f>
        <v>0</v>
      </c>
      <c r="I140" s="115"/>
      <c r="J140" s="126">
        <f>'Valbara i utveckling'!Z32</f>
        <v>0</v>
      </c>
    </row>
    <row r="141" spans="3:10" hidden="1" outlineLevel="1" x14ac:dyDescent="0.25">
      <c r="C141" s="107">
        <f>'Valbara i utveckling'!AD1</f>
        <v>0</v>
      </c>
      <c r="D141" s="114">
        <f>'Valbara i utveckling'!AD21</f>
        <v>0</v>
      </c>
      <c r="E141" s="115"/>
      <c r="F141" s="115">
        <f>'Valbara i utveckling'!AD30</f>
        <v>0</v>
      </c>
      <c r="G141" s="115"/>
      <c r="H141" s="115">
        <f>'Valbara i utveckling'!AD31</f>
        <v>0</v>
      </c>
      <c r="I141" s="115"/>
      <c r="J141" s="126">
        <f>'Valbara i utveckling'!AD32</f>
        <v>0</v>
      </c>
    </row>
    <row r="142" spans="3:10" hidden="1" outlineLevel="1" x14ac:dyDescent="0.25">
      <c r="C142" s="107">
        <f>'Valbara i utveckling'!AH1</f>
        <v>0</v>
      </c>
      <c r="D142" s="114">
        <f>'Valbara i utveckling'!AH21</f>
        <v>0</v>
      </c>
      <c r="E142" s="115"/>
      <c r="F142" s="115">
        <f>'Valbara i utveckling'!AH30</f>
        <v>0</v>
      </c>
      <c r="G142" s="115"/>
      <c r="H142" s="115">
        <f>'Valbara i utveckling'!AH31</f>
        <v>0</v>
      </c>
      <c r="I142" s="115"/>
      <c r="J142" s="126">
        <f>'Valbara i utveckling'!AH32</f>
        <v>0</v>
      </c>
    </row>
    <row r="143" spans="3:10" hidden="1" outlineLevel="1" x14ac:dyDescent="0.25">
      <c r="C143" s="107">
        <f>'Valbara i utveckling'!AL1</f>
        <v>0</v>
      </c>
      <c r="D143" s="114">
        <f>'Valbara i utveckling'!AL21</f>
        <v>0</v>
      </c>
      <c r="E143" s="115"/>
      <c r="F143" s="115">
        <f>'Valbara i utveckling'!AL30</f>
        <v>0</v>
      </c>
      <c r="G143" s="115"/>
      <c r="H143" s="115">
        <f>'Valbara i utveckling'!AL31</f>
        <v>0</v>
      </c>
      <c r="I143" s="115"/>
      <c r="J143" s="126">
        <f>'Valbara i utveckling'!AL32</f>
        <v>0</v>
      </c>
    </row>
    <row r="144" spans="3:10" hidden="1" outlineLevel="1" x14ac:dyDescent="0.25">
      <c r="C144" s="107">
        <f>'Valbara i utveckling'!AP1</f>
        <v>0</v>
      </c>
      <c r="D144" s="114">
        <f>'Valbara i utveckling'!AP21</f>
        <v>0</v>
      </c>
      <c r="E144" s="115"/>
      <c r="F144" s="115">
        <f>'Valbara i utveckling'!AP30</f>
        <v>0</v>
      </c>
      <c r="G144" s="115"/>
      <c r="H144" s="115">
        <f>'Valbara i utveckling'!AP31</f>
        <v>0</v>
      </c>
      <c r="I144" s="115"/>
      <c r="J144" s="126">
        <f>'Valbara i utveckling'!AP32</f>
        <v>0</v>
      </c>
    </row>
    <row r="145" spans="3:10" hidden="1" outlineLevel="1" x14ac:dyDescent="0.25">
      <c r="C145" s="107">
        <f>'Valbara i utveckling'!AT1</f>
        <v>0</v>
      </c>
      <c r="D145" s="114">
        <f>'Valbara i utveckling'!AT21</f>
        <v>0</v>
      </c>
      <c r="E145" s="115"/>
      <c r="F145" s="115">
        <f>'Valbara i utveckling'!AT30</f>
        <v>0</v>
      </c>
      <c r="G145" s="115"/>
      <c r="H145" s="115">
        <f>'Valbara i utveckling'!AT31</f>
        <v>0</v>
      </c>
      <c r="I145" s="115"/>
      <c r="J145" s="126">
        <f>'Valbara i utveckling'!AT32</f>
        <v>0</v>
      </c>
    </row>
    <row r="146" spans="3:10" hidden="1" outlineLevel="1" x14ac:dyDescent="0.25">
      <c r="C146" s="107">
        <f>'Valbara i utveckling'!AX1</f>
        <v>0</v>
      </c>
      <c r="D146" s="114">
        <f>'Valbara i utveckling'!AX21</f>
        <v>0</v>
      </c>
      <c r="E146" s="115"/>
      <c r="F146" s="115">
        <f>'Valbara i utveckling'!AX30</f>
        <v>0</v>
      </c>
      <c r="G146" s="115"/>
      <c r="H146" s="115">
        <f>'Valbara i utveckling'!AX31</f>
        <v>0</v>
      </c>
      <c r="I146" s="115"/>
      <c r="J146" s="126">
        <f>'Valbara i utveckling'!AX32</f>
        <v>0</v>
      </c>
    </row>
    <row r="147" spans="3:10" hidden="1" outlineLevel="1" x14ac:dyDescent="0.25">
      <c r="C147" s="107">
        <f>'Valbara i utveckling'!BB1</f>
        <v>0</v>
      </c>
      <c r="D147" s="114">
        <f>'Valbara i utveckling'!BB21</f>
        <v>0</v>
      </c>
      <c r="E147" s="115"/>
      <c r="F147" s="115">
        <f>'Valbara i utveckling'!BB30</f>
        <v>0</v>
      </c>
      <c r="G147" s="115"/>
      <c r="H147" s="115">
        <f>'Valbara i utveckling'!BB31</f>
        <v>0</v>
      </c>
      <c r="I147" s="115"/>
      <c r="J147" s="126">
        <f>'Valbara i utveckling'!BB32</f>
        <v>0</v>
      </c>
    </row>
    <row r="148" spans="3:10" hidden="1" outlineLevel="1" x14ac:dyDescent="0.25">
      <c r="C148" s="107">
        <f>'Valbara i utveckling'!BF1</f>
        <v>0</v>
      </c>
      <c r="D148" s="114">
        <f>'Valbara i utveckling'!BF21</f>
        <v>0</v>
      </c>
      <c r="E148" s="115"/>
      <c r="F148" s="115">
        <f>'Valbara i utveckling'!BF30</f>
        <v>0</v>
      </c>
      <c r="G148" s="115"/>
      <c r="H148" s="115">
        <f>'Valbara i utveckling'!BF31</f>
        <v>0</v>
      </c>
      <c r="I148" s="115"/>
      <c r="J148" s="126">
        <f>'Valbara i utveckling'!BF32</f>
        <v>0</v>
      </c>
    </row>
    <row r="149" spans="3:10" ht="15" hidden="1" customHeight="1" outlineLevel="1" x14ac:dyDescent="0.25">
      <c r="C149" s="107">
        <f>'Valbara i utveckling'!BJ1</f>
        <v>0</v>
      </c>
      <c r="D149" s="114">
        <f>'Valbara i utveckling'!BJ21</f>
        <v>0</v>
      </c>
      <c r="E149" s="115"/>
      <c r="F149" s="115">
        <f>'Valbara i utveckling'!BJ30</f>
        <v>0</v>
      </c>
      <c r="G149" s="115"/>
      <c r="H149" s="115">
        <f>'Valbara i utveckling'!BJ31</f>
        <v>0</v>
      </c>
      <c r="I149" s="115"/>
      <c r="J149" s="126">
        <f>'Valbara i utveckling'!BJ32</f>
        <v>0</v>
      </c>
    </row>
    <row r="150" spans="3:10" ht="15" hidden="1" customHeight="1" outlineLevel="1" x14ac:dyDescent="0.25">
      <c r="C150" s="107">
        <f>'Valbara i utveckling'!BN1</f>
        <v>0</v>
      </c>
      <c r="D150" s="114">
        <f>'Valbara i utveckling'!BN21</f>
        <v>0</v>
      </c>
      <c r="E150" s="115"/>
      <c r="F150" s="115">
        <f>'Valbara i utveckling'!BN30</f>
        <v>0</v>
      </c>
      <c r="G150" s="115"/>
      <c r="H150" s="115">
        <f>'Valbara i utveckling'!BN31</f>
        <v>0</v>
      </c>
      <c r="I150" s="115"/>
      <c r="J150" s="126">
        <f>'Valbara i utveckling'!BN32</f>
        <v>0</v>
      </c>
    </row>
    <row r="151" spans="3:10" ht="15" hidden="1" customHeight="1" outlineLevel="1" x14ac:dyDescent="0.25">
      <c r="C151" s="107">
        <f>'Valbara i utveckling'!BR1</f>
        <v>0</v>
      </c>
      <c r="D151" s="114">
        <f>'Valbara i utveckling'!BR21</f>
        <v>0</v>
      </c>
      <c r="E151" s="115"/>
      <c r="F151" s="115">
        <f>'Valbara i utveckling'!BR30</f>
        <v>0</v>
      </c>
      <c r="G151" s="115"/>
      <c r="H151" s="115">
        <f>'Valbara i utveckling'!BR31</f>
        <v>0</v>
      </c>
      <c r="I151" s="115"/>
      <c r="J151" s="116">
        <f>'Valbara i utveckling'!BR32</f>
        <v>0</v>
      </c>
    </row>
    <row r="152" spans="3:10" ht="15" hidden="1" customHeight="1" outlineLevel="1" x14ac:dyDescent="0.25">
      <c r="C152" s="107">
        <f>'Valbara i utveckling'!BV1</f>
        <v>0</v>
      </c>
      <c r="D152" s="114">
        <f>'Valbara i utveckling'!BV21</f>
        <v>0</v>
      </c>
      <c r="E152" s="115"/>
      <c r="F152" s="115">
        <f>'Valbara i utveckling'!BV30</f>
        <v>0</v>
      </c>
      <c r="G152" s="115"/>
      <c r="H152" s="115">
        <f>'Valbara i utveckling'!BV31</f>
        <v>0</v>
      </c>
      <c r="I152" s="115"/>
      <c r="J152" s="116">
        <f>'Valbara i utveckling'!BV32</f>
        <v>0</v>
      </c>
    </row>
    <row r="153" spans="3:10" ht="15" hidden="1" customHeight="1" outlineLevel="1" x14ac:dyDescent="0.25">
      <c r="C153" s="107">
        <f>'Valbara i utveckling'!BZ1</f>
        <v>0</v>
      </c>
      <c r="D153" s="114">
        <f>'Valbara i utveckling'!BZ21</f>
        <v>0</v>
      </c>
      <c r="E153" s="115"/>
      <c r="F153" s="115">
        <f>'Valbara i utveckling'!BZ30</f>
        <v>0</v>
      </c>
      <c r="G153" s="115"/>
      <c r="H153" s="115">
        <f>'Valbara i utveckling'!BZ31</f>
        <v>0</v>
      </c>
      <c r="I153" s="115"/>
      <c r="J153" s="116">
        <f>'Valbara i utveckling'!BZ32</f>
        <v>0</v>
      </c>
    </row>
    <row r="154" spans="3:10" ht="15" hidden="1" customHeight="1" outlineLevel="1" x14ac:dyDescent="0.25">
      <c r="C154" s="222">
        <f>'Valbara i utveckling'!CD1</f>
        <v>0</v>
      </c>
      <c r="D154" s="114">
        <f>'Valbara i utveckling'!CD21</f>
        <v>0</v>
      </c>
      <c r="E154" s="90"/>
      <c r="F154" s="90">
        <f>'Valbara i utveckling'!CD30</f>
        <v>0</v>
      </c>
      <c r="G154" s="90"/>
      <c r="H154" s="90">
        <f>'Valbara i utveckling'!CD31</f>
        <v>0</v>
      </c>
      <c r="I154" s="90"/>
      <c r="J154" s="223">
        <f>'Valbara i utveckling'!CD32</f>
        <v>0</v>
      </c>
    </row>
    <row r="155" spans="3:10" ht="15" hidden="1" customHeight="1" outlineLevel="1" x14ac:dyDescent="0.25">
      <c r="C155" s="222">
        <f>'Valbara i utveckling'!CH1</f>
        <v>0</v>
      </c>
      <c r="D155" s="114">
        <f>'Valbara i utveckling'!CH21</f>
        <v>0</v>
      </c>
      <c r="E155" s="90"/>
      <c r="F155" s="90">
        <f>'Valbara i utveckling'!CH30</f>
        <v>0</v>
      </c>
      <c r="G155" s="90"/>
      <c r="H155" s="90">
        <f>'Valbara i utveckling'!CH31</f>
        <v>0</v>
      </c>
      <c r="I155" s="90"/>
      <c r="J155" s="223">
        <f>'Valbara i utveckling'!CH32</f>
        <v>0</v>
      </c>
    </row>
    <row r="156" spans="3:10" ht="15" hidden="1" customHeight="1" outlineLevel="1" x14ac:dyDescent="0.25">
      <c r="C156" s="222">
        <f>'Valbara i utveckling'!CL1</f>
        <v>0</v>
      </c>
      <c r="D156" s="114">
        <f>'Valbara i utveckling'!CL21</f>
        <v>0</v>
      </c>
      <c r="E156" s="90"/>
      <c r="F156" s="90">
        <f>'Valbara i utveckling'!CL30</f>
        <v>0</v>
      </c>
      <c r="G156" s="90"/>
      <c r="H156" s="90">
        <f>'Valbara i utveckling'!CL31</f>
        <v>0</v>
      </c>
      <c r="I156" s="90"/>
      <c r="J156" s="223">
        <f>'Valbara i utveckling'!CL32</f>
        <v>0</v>
      </c>
    </row>
    <row r="157" spans="3:10" ht="15" hidden="1" customHeight="1" outlineLevel="1" x14ac:dyDescent="0.25">
      <c r="C157" s="222">
        <f>'Valbara i utveckling'!CP1</f>
        <v>0</v>
      </c>
      <c r="D157" s="114">
        <f>'Valbara i utveckling'!CP21</f>
        <v>0</v>
      </c>
      <c r="E157" s="90"/>
      <c r="F157" s="90">
        <f>'Valbara i utveckling'!CP30</f>
        <v>0</v>
      </c>
      <c r="G157" s="90"/>
      <c r="H157" s="90">
        <f>'Valbara i utveckling'!CP31</f>
        <v>0</v>
      </c>
      <c r="I157" s="90"/>
      <c r="J157" s="223">
        <f>'Valbara i utveckling'!CP32</f>
        <v>0</v>
      </c>
    </row>
    <row r="158" spans="3:10" ht="15" hidden="1" customHeight="1" outlineLevel="1" x14ac:dyDescent="0.25">
      <c r="C158" s="222">
        <f>'Valbara i utveckling'!CT1</f>
        <v>0</v>
      </c>
      <c r="D158" s="114">
        <f>'Valbara i utveckling'!CT21</f>
        <v>0</v>
      </c>
      <c r="E158" s="90"/>
      <c r="F158" s="90">
        <f>'Valbara i utveckling'!CT30</f>
        <v>0</v>
      </c>
      <c r="G158" s="90"/>
      <c r="H158" s="90">
        <f>'Valbara i utveckling'!CT31</f>
        <v>0</v>
      </c>
      <c r="I158" s="90"/>
      <c r="J158" s="223">
        <f>'Valbara i utveckling'!CT32</f>
        <v>0</v>
      </c>
    </row>
    <row r="159" spans="3:10" ht="15" hidden="1" customHeight="1" outlineLevel="1" x14ac:dyDescent="0.25">
      <c r="C159" s="222">
        <f>'Valbara i utveckling'!CX1</f>
        <v>0</v>
      </c>
      <c r="D159" s="114">
        <f>'Valbara i utveckling'!CX21</f>
        <v>0</v>
      </c>
      <c r="E159" s="90"/>
      <c r="F159" s="90">
        <f>'Valbara i utveckling'!CX30</f>
        <v>0</v>
      </c>
      <c r="G159" s="90"/>
      <c r="H159" s="90">
        <f>'Valbara i utveckling'!CX31</f>
        <v>0</v>
      </c>
      <c r="I159" s="90"/>
      <c r="J159" s="223">
        <f>'Valbara i utveckling'!CX32</f>
        <v>0</v>
      </c>
    </row>
    <row r="160" spans="3:10" ht="15" hidden="1" customHeight="1" outlineLevel="1" x14ac:dyDescent="0.25">
      <c r="C160" s="222">
        <f>'Valbara i utveckling'!DB1</f>
        <v>0</v>
      </c>
      <c r="D160" s="114">
        <f>'Valbara i utveckling'!DB21</f>
        <v>0</v>
      </c>
      <c r="E160" s="90"/>
      <c r="F160" s="90">
        <f>'Valbara i utveckling'!DB30</f>
        <v>0</v>
      </c>
      <c r="G160" s="90"/>
      <c r="H160" s="90">
        <f>'Valbara i utveckling'!DB31</f>
        <v>0</v>
      </c>
      <c r="I160" s="90"/>
      <c r="J160" s="223">
        <f>'Valbara i utveckling'!DB32</f>
        <v>0</v>
      </c>
    </row>
    <row r="161" spans="3:10" ht="15" hidden="1" customHeight="1" outlineLevel="1" x14ac:dyDescent="0.25">
      <c r="C161" s="222">
        <f>'Valbara i utveckling'!DF1</f>
        <v>0</v>
      </c>
      <c r="D161" s="114">
        <f>'Valbara i utveckling'!DF21</f>
        <v>0</v>
      </c>
      <c r="E161" s="90"/>
      <c r="F161" s="90">
        <f>'Valbara i utveckling'!DF30</f>
        <v>0</v>
      </c>
      <c r="G161" s="90"/>
      <c r="H161" s="90">
        <f>'Valbara i utveckling'!DF31</f>
        <v>0</v>
      </c>
      <c r="I161" s="90"/>
      <c r="J161" s="223">
        <f>'Valbara i utveckling'!DF32</f>
        <v>0</v>
      </c>
    </row>
    <row r="162" spans="3:10" ht="15" hidden="1" customHeight="1" outlineLevel="1" x14ac:dyDescent="0.25">
      <c r="C162" s="222">
        <f>'Valbara i utveckling'!DJ1</f>
        <v>0</v>
      </c>
      <c r="D162" s="114">
        <f>'Valbara i utveckling'!DJ21</f>
        <v>0</v>
      </c>
      <c r="E162" s="90"/>
      <c r="F162" s="90">
        <f>'Valbara i utveckling'!DJ30</f>
        <v>0</v>
      </c>
      <c r="G162" s="90"/>
      <c r="H162" s="90">
        <f>'Valbara i utveckling'!DJ31</f>
        <v>0</v>
      </c>
      <c r="I162" s="90"/>
      <c r="J162" s="223">
        <f>'Valbara i utveckling'!DJ32</f>
        <v>0</v>
      </c>
    </row>
    <row r="163" spans="3:10" ht="15" hidden="1" customHeight="1" outlineLevel="1" thickBot="1" x14ac:dyDescent="0.3">
      <c r="C163" s="224">
        <f>'Valbara i utveckling'!DN1</f>
        <v>0</v>
      </c>
      <c r="D163" s="118">
        <f>'Valbara i utveckling'!DN21</f>
        <v>0</v>
      </c>
      <c r="E163" s="225"/>
      <c r="F163" s="225">
        <f>'Valbara i utveckling'!DN30</f>
        <v>0</v>
      </c>
      <c r="G163" s="225"/>
      <c r="H163" s="225">
        <f>'Valbara i utveckling'!DN31</f>
        <v>0</v>
      </c>
      <c r="I163" s="225"/>
      <c r="J163" s="226">
        <f>'Valbara i utveckling'!DN32</f>
        <v>0</v>
      </c>
    </row>
    <row r="164" spans="3:10" hidden="1" outlineLevel="1" x14ac:dyDescent="0.25">
      <c r="C164" s="115"/>
      <c r="D164" s="115"/>
      <c r="E164" s="115"/>
      <c r="F164" s="115"/>
      <c r="G164" s="115"/>
      <c r="H164" s="115"/>
      <c r="I164" s="115"/>
      <c r="J164" s="115"/>
    </row>
    <row r="165" spans="3:10" collapsed="1" x14ac:dyDescent="0.25">
      <c r="C165" s="115"/>
      <c r="D165" s="115"/>
      <c r="E165" s="115"/>
      <c r="F165" s="115"/>
      <c r="G165" s="115"/>
      <c r="H165" s="115"/>
      <c r="I165" s="115"/>
      <c r="J165" s="115"/>
    </row>
  </sheetData>
  <mergeCells count="3">
    <mergeCell ref="C2:J2"/>
    <mergeCell ref="A3:A7"/>
    <mergeCell ref="C3:J3"/>
  </mergeCells>
  <conditionalFormatting sqref="D8:D55">
    <cfRule type="cellIs" dxfId="7" priority="1" operator="equal">
      <formula>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8B3D-3159-4D58-8C1B-5408965803A4}">
  <sheetPr>
    <tabColor rgb="FF92D050"/>
  </sheetPr>
  <dimension ref="A1:K165"/>
  <sheetViews>
    <sheetView showZeros="0" workbookViewId="0">
      <selection activeCell="A204" sqref="A204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7.140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58" t="str">
        <f>'Gemensamma Tjänster'!B23</f>
        <v>Region Västmanland</v>
      </c>
    </row>
    <row r="2" spans="1:11" ht="92.25" customHeight="1" x14ac:dyDescent="0.4">
      <c r="C2" s="312" t="s">
        <v>60</v>
      </c>
      <c r="D2" s="313"/>
      <c r="E2" s="313"/>
      <c r="F2" s="313"/>
      <c r="G2" s="313"/>
      <c r="H2" s="313"/>
      <c r="I2" s="313"/>
      <c r="J2" s="314"/>
    </row>
    <row r="3" spans="1:11" ht="21.75" customHeight="1" thickBot="1" x14ac:dyDescent="0.3">
      <c r="A3" s="318" t="s">
        <v>41</v>
      </c>
      <c r="C3" s="315" t="s">
        <v>42</v>
      </c>
      <c r="D3" s="316"/>
      <c r="E3" s="316"/>
      <c r="F3" s="316"/>
      <c r="G3" s="316"/>
      <c r="H3" s="316"/>
      <c r="I3" s="316"/>
      <c r="J3" s="317"/>
    </row>
    <row r="4" spans="1:11" x14ac:dyDescent="0.25">
      <c r="A4" s="318"/>
    </row>
    <row r="5" spans="1:11" ht="15.75" x14ac:dyDescent="0.25">
      <c r="A5" s="318"/>
      <c r="D5" s="52" t="s">
        <v>190</v>
      </c>
      <c r="E5" s="56"/>
      <c r="F5" s="52"/>
      <c r="G5" s="52"/>
      <c r="H5" s="57"/>
      <c r="I5" s="52"/>
      <c r="J5" s="52"/>
      <c r="K5" s="7"/>
    </row>
    <row r="6" spans="1:11" ht="15.75" thickBot="1" x14ac:dyDescent="0.3">
      <c r="A6" s="318"/>
    </row>
    <row r="7" spans="1:11" ht="30" x14ac:dyDescent="0.25">
      <c r="A7" s="318"/>
      <c r="C7" s="108" t="s">
        <v>30</v>
      </c>
      <c r="D7" s="109">
        <f>SUM(D8:D55)</f>
        <v>18609174.84172108</v>
      </c>
      <c r="E7" s="110"/>
      <c r="F7" s="111" t="s">
        <v>36</v>
      </c>
      <c r="G7" s="111"/>
      <c r="H7" s="96" t="s">
        <v>37</v>
      </c>
      <c r="I7" s="112"/>
      <c r="J7" s="113" t="s">
        <v>46</v>
      </c>
      <c r="K7" s="53"/>
    </row>
    <row r="8" spans="1:11" ht="15" hidden="1" customHeight="1" outlineLevel="1" x14ac:dyDescent="0.25">
      <c r="C8" s="107" t="str">
        <f>'Gemensamma Tjänster'!E2</f>
        <v>Identifierings-tjänster SITHS</v>
      </c>
      <c r="D8" s="114">
        <f>'Gemensamma Tjänster'!E23</f>
        <v>1366498.8299011735</v>
      </c>
      <c r="E8" s="115"/>
      <c r="F8" s="94" t="str">
        <f>'Gemensamma Tjänster'!E31</f>
        <v>Kvartal förskott</v>
      </c>
      <c r="G8" s="115"/>
      <c r="H8" s="94" t="str">
        <f>'Gemensamma Tjänster'!E32</f>
        <v>Dec,Mar,Jun,Sep</v>
      </c>
      <c r="I8" s="115"/>
      <c r="J8" s="116" t="str">
        <f>'Gemensamma Tjänster'!E33</f>
        <v xml:space="preserve"> -</v>
      </c>
    </row>
    <row r="9" spans="1:11" ht="15" hidden="1" customHeight="1" outlineLevel="1" x14ac:dyDescent="0.25">
      <c r="C9" s="107" t="str">
        <f>'Gemensamma Tjänster'!F2</f>
        <v>Katalogtjänster HSA</v>
      </c>
      <c r="D9" s="114">
        <f>'Gemensamma Tjänster'!F23</f>
        <v>162826.67655848223</v>
      </c>
      <c r="E9" s="115"/>
      <c r="F9" s="94" t="str">
        <f>'Gemensamma Tjänster'!F31</f>
        <v>Kvartal förskott</v>
      </c>
      <c r="G9" s="115"/>
      <c r="H9" s="94" t="str">
        <f>'Gemensamma Tjänster'!F32</f>
        <v>Dec,Mar,Jun,Sep</v>
      </c>
      <c r="I9" s="115"/>
      <c r="J9" s="116" t="str">
        <f>'Gemensamma Tjänster'!F33</f>
        <v xml:space="preserve"> -</v>
      </c>
    </row>
    <row r="10" spans="1:11" ht="15" hidden="1" customHeight="1" outlineLevel="1" x14ac:dyDescent="0.25">
      <c r="C10" s="107" t="str">
        <f>'Gemensamma Tjänster'!G2</f>
        <v>Kommunikations-tjänster Sjunet</v>
      </c>
      <c r="D10" s="114">
        <f>'Gemensamma Tjänster'!G23</f>
        <v>31695.024611635636</v>
      </c>
      <c r="E10" s="115"/>
      <c r="F10" s="94" t="str">
        <f>'Gemensamma Tjänster'!G31</f>
        <v>Kvartal förskott</v>
      </c>
      <c r="G10" s="115"/>
      <c r="H10" s="94" t="str">
        <f>'Gemensamma Tjänster'!G32</f>
        <v>Dec,Mar,Jun,Sep</v>
      </c>
      <c r="I10" s="115"/>
      <c r="J10" s="116" t="str">
        <f>'Gemensamma Tjänster'!G33</f>
        <v xml:space="preserve"> -</v>
      </c>
    </row>
    <row r="11" spans="1:11" ht="15" hidden="1" customHeight="1" outlineLevel="1" x14ac:dyDescent="0.25">
      <c r="C11" s="107" t="str">
        <f>'Gemensamma Tjänster'!H2</f>
        <v>Säkerhetstjänster</v>
      </c>
      <c r="D11" s="114">
        <f>'Gemensamma Tjänster'!H23</f>
        <v>308746.77774139651</v>
      </c>
      <c r="E11" s="115"/>
      <c r="F11" s="94" t="str">
        <f>'Gemensamma Tjänster'!H31</f>
        <v>Kvartal förskott</v>
      </c>
      <c r="G11" s="115"/>
      <c r="H11" s="94" t="str">
        <f>'Gemensamma Tjänster'!H32</f>
        <v>Dec,Mar,Jun,Sep</v>
      </c>
      <c r="I11" s="115"/>
      <c r="J11" s="116" t="str">
        <f>'Gemensamma Tjänster'!H33</f>
        <v xml:space="preserve"> -</v>
      </c>
    </row>
    <row r="12" spans="1:11" ht="15" hidden="1" customHeight="1" outlineLevel="1" x14ac:dyDescent="0.25">
      <c r="C12" s="107" t="str">
        <f>'Gemensamma Tjänster'!I2</f>
        <v>1177 e-tjänster</v>
      </c>
      <c r="D12" s="114">
        <f>'Gemensamma Tjänster'!I23</f>
        <v>2220746.3616681737</v>
      </c>
      <c r="E12" s="115"/>
      <c r="F12" s="94" t="str">
        <f>'Gemensamma Tjänster'!I31</f>
        <v>Kvartal förskott</v>
      </c>
      <c r="G12" s="115"/>
      <c r="H12" s="94" t="str">
        <f>'Gemensamma Tjänster'!I32</f>
        <v>Dec,Mar,Jun,Sep</v>
      </c>
      <c r="I12" s="115"/>
      <c r="J12" s="116" t="str">
        <f>'Gemensamma Tjänster'!I33</f>
        <v xml:space="preserve"> -</v>
      </c>
    </row>
    <row r="13" spans="1:11" ht="15" hidden="1" customHeight="1" outlineLevel="1" x14ac:dyDescent="0.25">
      <c r="C13" s="107" t="str">
        <f>'Gemensamma Tjänster'!J2</f>
        <v xml:space="preserve">1177 på telefon </v>
      </c>
      <c r="D13" s="114">
        <f>'Gemensamma Tjänster'!J23</f>
        <v>1707579.0593869784</v>
      </c>
      <c r="E13" s="115"/>
      <c r="F13" s="94" t="str">
        <f>'Gemensamma Tjänster'!J31</f>
        <v>Kvartal förskott</v>
      </c>
      <c r="G13" s="115"/>
      <c r="H13" s="94" t="str">
        <f>'Gemensamma Tjänster'!J32</f>
        <v>Dec,Mar,Jun,Sep</v>
      </c>
      <c r="I13" s="115"/>
      <c r="J13" s="116" t="str">
        <f>'Gemensamma Tjänster'!J33</f>
        <v xml:space="preserve"> -</v>
      </c>
    </row>
    <row r="14" spans="1:11" ht="15" hidden="1" customHeight="1" outlineLevel="1" x14ac:dyDescent="0.25">
      <c r="C14" s="107" t="str">
        <f>'Gemensamma Tjänster'!K2</f>
        <v>1177.se</v>
      </c>
      <c r="D14" s="114">
        <f>'Gemensamma Tjänster'!K23</f>
        <v>1758512.3062938743</v>
      </c>
      <c r="E14" s="115"/>
      <c r="F14" s="94" t="str">
        <f>'Gemensamma Tjänster'!K31</f>
        <v>Kvartal förskott</v>
      </c>
      <c r="G14" s="115"/>
      <c r="H14" s="94" t="str">
        <f>'Gemensamma Tjänster'!K32</f>
        <v>Dec,Mar,Jun,Sep</v>
      </c>
      <c r="I14" s="115"/>
      <c r="J14" s="116" t="str">
        <f>'Gemensamma Tjänster'!K33</f>
        <v xml:space="preserve"> -</v>
      </c>
    </row>
    <row r="15" spans="1:11" ht="15" hidden="1" customHeight="1" outlineLevel="1" x14ac:dyDescent="0.25">
      <c r="C15" s="107" t="str">
        <f>'Gemensamma Tjänster'!L2</f>
        <v>Eira 
(biblioteks- konsortium)</v>
      </c>
      <c r="D15" s="114">
        <f>'Gemensamma Tjänster'!L23</f>
        <v>109976.01304546649</v>
      </c>
      <c r="E15" s="115"/>
      <c r="F15" s="94" t="str">
        <f>'Gemensamma Tjänster'!L31</f>
        <v>Kvartal förskott. Licens separat</v>
      </c>
      <c r="G15" s="115"/>
      <c r="H15" s="94" t="str">
        <f>'Gemensamma Tjänster'!L32</f>
        <v>Dec,Mar,Jun,Sep</v>
      </c>
      <c r="I15" s="115"/>
      <c r="J15" s="116" t="str">
        <f>'Gemensamma Tjänster'!L33</f>
        <v xml:space="preserve"> -</v>
      </c>
    </row>
    <row r="16" spans="1:11" ht="15" hidden="1" customHeight="1" outlineLevel="1" x14ac:dyDescent="0.25">
      <c r="C16" s="107" t="str">
        <f>'Gemensamma Tjänster'!M2</f>
        <v>Elektronisk remiss</v>
      </c>
      <c r="D16" s="114">
        <f>'Gemensamma Tjänster'!M23</f>
        <v>114901.93744448588</v>
      </c>
      <c r="E16" s="115"/>
      <c r="F16" s="94" t="str">
        <f>'Gemensamma Tjänster'!M31</f>
        <v>Kvartal förskott</v>
      </c>
      <c r="G16" s="115"/>
      <c r="H16" s="94" t="str">
        <f>'Gemensamma Tjänster'!M32</f>
        <v>Dec,Mar,Jun,Sep</v>
      </c>
      <c r="I16" s="115"/>
      <c r="J16" s="116" t="str">
        <f>'Gemensamma Tjänster'!M33</f>
        <v xml:space="preserve"> -</v>
      </c>
    </row>
    <row r="17" spans="3:10" ht="15" hidden="1" customHeight="1" outlineLevel="1" x14ac:dyDescent="0.25">
      <c r="C17" s="107" t="str">
        <f>'Gemensamma Tjänster'!N2</f>
        <v>Födelseanmälan</v>
      </c>
      <c r="D17" s="114">
        <f>'Gemensamma Tjänster'!N23</f>
        <v>80170.647338526222</v>
      </c>
      <c r="E17" s="115"/>
      <c r="F17" s="94" t="str">
        <f>'Gemensamma Tjänster'!N31</f>
        <v>Kvartal förskott</v>
      </c>
      <c r="G17" s="115"/>
      <c r="H17" s="94" t="str">
        <f>'Gemensamma Tjänster'!N32</f>
        <v>Dec,Mar,Jun,Sep</v>
      </c>
      <c r="I17" s="115"/>
      <c r="J17" s="116" t="str">
        <f>'Gemensamma Tjänster'!N33</f>
        <v xml:space="preserve"> -</v>
      </c>
    </row>
    <row r="18" spans="3:10" ht="15" hidden="1" customHeight="1" outlineLevel="1" x14ac:dyDescent="0.25">
      <c r="C18" s="107" t="str">
        <f>'Gemensamma Tjänster'!O2</f>
        <v>Infektions-verktyget</v>
      </c>
      <c r="D18" s="114">
        <f>'Gemensamma Tjänster'!O23</f>
        <v>266584.96448477043</v>
      </c>
      <c r="E18" s="115"/>
      <c r="F18" s="94" t="str">
        <f>'Gemensamma Tjänster'!O31</f>
        <v>Kvartal förskott</v>
      </c>
      <c r="G18" s="115"/>
      <c r="H18" s="94" t="str">
        <f>'Gemensamma Tjänster'!O32</f>
        <v>Dec,Mar,Jun,Sep</v>
      </c>
      <c r="I18" s="115"/>
      <c r="J18" s="116" t="str">
        <f>'Gemensamma Tjänster'!O33</f>
        <v xml:space="preserve"> -</v>
      </c>
    </row>
    <row r="19" spans="3:10" ht="15" hidden="1" customHeight="1" outlineLevel="1" x14ac:dyDescent="0.25">
      <c r="C19" s="107" t="str">
        <f>'Gemensamma Tjänster'!P2</f>
        <v>1177 journal</v>
      </c>
      <c r="D19" s="114">
        <f>'Gemensamma Tjänster'!P23</f>
        <v>735713.60585145571</v>
      </c>
      <c r="E19" s="115"/>
      <c r="F19" s="94" t="str">
        <f>'Gemensamma Tjänster'!P31</f>
        <v>Kvartal förskott</v>
      </c>
      <c r="G19" s="115"/>
      <c r="H19" s="94" t="str">
        <f>'Gemensamma Tjänster'!P32</f>
        <v>Dec,Mar,Jun,Sep</v>
      </c>
      <c r="I19" s="115"/>
      <c r="J19" s="116" t="str">
        <f>'Gemensamma Tjänster'!P33</f>
        <v xml:space="preserve"> -</v>
      </c>
    </row>
    <row r="20" spans="3:10" ht="15" hidden="1" customHeight="1" outlineLevel="1" x14ac:dyDescent="0.25">
      <c r="C20" s="107" t="str">
        <f>'Gemensamma Tjänster'!Q2</f>
        <v>Intygstjänster Webcert</v>
      </c>
      <c r="D20" s="114">
        <f>'Gemensamma Tjänster'!Q23</f>
        <v>391217.04388258583</v>
      </c>
      <c r="E20" s="115"/>
      <c r="F20" s="94" t="str">
        <f>'Gemensamma Tjänster'!Q31</f>
        <v>Kvartal förskott</v>
      </c>
      <c r="G20" s="115"/>
      <c r="H20" s="94" t="str">
        <f>'Gemensamma Tjänster'!Q32</f>
        <v>Dec,Mar,Jun,Sep</v>
      </c>
      <c r="I20" s="115"/>
      <c r="J20" s="116" t="str">
        <f>'Gemensamma Tjänster'!Q33</f>
        <v xml:space="preserve"> -</v>
      </c>
    </row>
    <row r="21" spans="3:10" ht="15" hidden="1" customHeight="1" outlineLevel="1" x14ac:dyDescent="0.25">
      <c r="C21" s="107" t="str">
        <f>'Gemensamma Tjänster'!R2</f>
        <v>Nationell patientöversikt</v>
      </c>
      <c r="D21" s="114">
        <f>'Gemensamma Tjänster'!R23</f>
        <v>408202.62194682471</v>
      </c>
      <c r="E21" s="115"/>
      <c r="F21" s="94" t="str">
        <f>'Gemensamma Tjänster'!R31</f>
        <v>Kvartal förskott</v>
      </c>
      <c r="G21" s="115"/>
      <c r="H21" s="94" t="str">
        <f>'Gemensamma Tjänster'!R32</f>
        <v>Dec,Mar,Jun,Sep</v>
      </c>
      <c r="I21" s="115"/>
      <c r="J21" s="116" t="str">
        <f>'Gemensamma Tjänster'!R33</f>
        <v xml:space="preserve"> -</v>
      </c>
    </row>
    <row r="22" spans="3:10" ht="15" hidden="1" customHeight="1" outlineLevel="1" x14ac:dyDescent="0.25">
      <c r="C22" s="107" t="str">
        <f>'Gemensamma Tjänster'!S2</f>
        <v>Pascal</v>
      </c>
      <c r="D22" s="114">
        <f>'Gemensamma Tjänster'!S23</f>
        <v>89949.899071299806</v>
      </c>
      <c r="E22" s="115"/>
      <c r="F22" s="94" t="str">
        <f>'Gemensamma Tjänster'!S31</f>
        <v>Kvartal förskott</v>
      </c>
      <c r="G22" s="115"/>
      <c r="H22" s="94" t="str">
        <f>'Gemensamma Tjänster'!S32</f>
        <v>Dec,Mar,Jun,Sep</v>
      </c>
      <c r="I22" s="115"/>
      <c r="J22" s="116" t="str">
        <f>'Gemensamma Tjänster'!S33</f>
        <v xml:space="preserve"> -</v>
      </c>
    </row>
    <row r="23" spans="3:10" ht="15" hidden="1" customHeight="1" outlineLevel="1" x14ac:dyDescent="0.25">
      <c r="C23" s="107" t="str">
        <f>'Gemensamma Tjänster'!T2</f>
        <v>Rikshandboken i barnhälsovård</v>
      </c>
      <c r="D23" s="114">
        <f>'Gemensamma Tjänster'!T23</f>
        <v>264876.79824323795</v>
      </c>
      <c r="E23" s="115"/>
      <c r="F23" s="94" t="str">
        <f>'Gemensamma Tjänster'!T31</f>
        <v>Kvartal förskott</v>
      </c>
      <c r="G23" s="115"/>
      <c r="H23" s="94" t="str">
        <f>'Gemensamma Tjänster'!T32</f>
        <v>Dec,Mar,Jun,Sep</v>
      </c>
      <c r="I23" s="115"/>
      <c r="J23" s="116" t="str">
        <f>'Gemensamma Tjänster'!T33</f>
        <v xml:space="preserve"> -</v>
      </c>
    </row>
    <row r="24" spans="3:10" ht="15" hidden="1" customHeight="1" outlineLevel="1" x14ac:dyDescent="0.25">
      <c r="C24" s="107" t="str">
        <f>'Gemensamma Tjänster'!U2</f>
        <v>1177 högkostnadsskydd</v>
      </c>
      <c r="D24" s="114">
        <f>'Gemensamma Tjänster'!U23</f>
        <v>198121.66152414761</v>
      </c>
      <c r="E24" s="115"/>
      <c r="F24" s="94" t="str">
        <f>'Gemensamma Tjänster'!U31</f>
        <v>Kvartal förskott</v>
      </c>
      <c r="G24" s="115"/>
      <c r="H24" s="94" t="str">
        <f>'Gemensamma Tjänster'!U32</f>
        <v>Dec,Mar,Jun,Sep</v>
      </c>
      <c r="I24" s="115"/>
      <c r="J24" s="116" t="str">
        <f>'Gemensamma Tjänster'!U33</f>
        <v xml:space="preserve"> -</v>
      </c>
    </row>
    <row r="25" spans="3:10" ht="15" hidden="1" customHeight="1" outlineLevel="1" x14ac:dyDescent="0.25">
      <c r="C25" s="107" t="str">
        <f>'Gemensamma Tjänster'!V2</f>
        <v>NKK Nationellt kliniskt kunskapsstöd</v>
      </c>
      <c r="D25" s="114">
        <f>'Gemensamma Tjänster'!V23</f>
        <v>899349.52616686397</v>
      </c>
      <c r="E25" s="115"/>
      <c r="F25" s="94" t="str">
        <f>'Gemensamma Tjänster'!V31</f>
        <v>Kvartal förskott</v>
      </c>
      <c r="G25" s="115"/>
      <c r="H25" s="94" t="str">
        <f>'Gemensamma Tjänster'!V32</f>
        <v>Dec,Mar,Jun,Sep</v>
      </c>
      <c r="I25" s="115"/>
      <c r="J25" s="116">
        <f>'Gemensamma Tjänster'!V33</f>
        <v>0</v>
      </c>
    </row>
    <row r="26" spans="3:10" ht="15" hidden="1" customHeight="1" outlineLevel="1" x14ac:dyDescent="0.25">
      <c r="C26" s="107" t="str">
        <f>'Gemensamma Tjänster'!W2</f>
        <v>Svenska informationstjänster för läkemedel (Sil)</v>
      </c>
      <c r="D26" s="114">
        <f>'Gemensamma Tjänster'!W23</f>
        <v>1288817.8348596811</v>
      </c>
      <c r="E26" s="115"/>
      <c r="F26" s="94" t="str">
        <f>'Gemensamma Tjänster'!W31</f>
        <v>Kvartal förskott</v>
      </c>
      <c r="G26" s="115"/>
      <c r="H26" s="94" t="str">
        <f>'Gemensamma Tjänster'!W32</f>
        <v>Dec,Mar,Jun,Sep</v>
      </c>
      <c r="I26" s="115"/>
      <c r="J26" s="116" t="str">
        <f>'Gemensamma Tjänster'!W33</f>
        <v xml:space="preserve"> -</v>
      </c>
    </row>
    <row r="27" spans="3:10" ht="15" hidden="1" customHeight="1" outlineLevel="1" x14ac:dyDescent="0.25">
      <c r="C27" s="107" t="str">
        <f>'Gemensamma Tjänster'!X2</f>
        <v>UMO (Youmo)</v>
      </c>
      <c r="D27" s="114">
        <f>'Gemensamma Tjänster'!X23</f>
        <v>531075.29011586169</v>
      </c>
      <c r="E27" s="115"/>
      <c r="F27" s="94" t="str">
        <f>'Gemensamma Tjänster'!X31</f>
        <v>Kvartal förskott</v>
      </c>
      <c r="G27" s="115"/>
      <c r="H27" s="94" t="str">
        <f>'Gemensamma Tjänster'!X32</f>
        <v>Dec,Mar,Jun,Sep</v>
      </c>
      <c r="I27" s="115"/>
      <c r="J27" s="116" t="str">
        <f>'Gemensamma Tjänster'!X33</f>
        <v xml:space="preserve"> -</v>
      </c>
    </row>
    <row r="28" spans="3:10" ht="15" hidden="1" customHeight="1" outlineLevel="1" x14ac:dyDescent="0.25">
      <c r="C28" s="107" t="str">
        <f>'Gemensamma Tjänster'!Y2</f>
        <v>Vårdhandboken</v>
      </c>
      <c r="D28" s="114">
        <f>'Gemensamma Tjänster'!Y23</f>
        <v>280935.69612144539</v>
      </c>
      <c r="E28" s="115"/>
      <c r="F28" s="94" t="str">
        <f>'Gemensamma Tjänster'!Y31</f>
        <v>Kvartal förskott</v>
      </c>
      <c r="G28" s="115"/>
      <c r="H28" s="94" t="str">
        <f>'Gemensamma Tjänster'!Y32</f>
        <v>Dec,Mar,Jun,Sep</v>
      </c>
      <c r="I28" s="115"/>
      <c r="J28" s="116" t="str">
        <f>'Gemensamma Tjänster'!Y33</f>
        <v xml:space="preserve"> -</v>
      </c>
    </row>
    <row r="29" spans="3:10" ht="15" hidden="1" customHeight="1" outlineLevel="1" x14ac:dyDescent="0.25">
      <c r="C29" s="107" t="str">
        <f>'Gemensamma Tjänster'!Z2</f>
        <v>1177 rådgivningsstöd webb</v>
      </c>
      <c r="D29" s="114">
        <f>'Gemensamma Tjänster'!Z23</f>
        <v>227666.53187925421</v>
      </c>
      <c r="E29" s="115"/>
      <c r="F29" s="94" t="str">
        <f>'Gemensamma Tjänster'!Z31</f>
        <v>Kvartal förskott</v>
      </c>
      <c r="G29" s="115"/>
      <c r="H29" s="94" t="str">
        <f>'Gemensamma Tjänster'!Z32</f>
        <v>Dec,Mar,Jun,Sep</v>
      </c>
      <c r="I29" s="115"/>
      <c r="J29" s="116" t="str">
        <f>'Gemensamma Tjänster'!Z33</f>
        <v xml:space="preserve"> -</v>
      </c>
    </row>
    <row r="30" spans="3:10" ht="15" hidden="1" customHeight="1" outlineLevel="1" x14ac:dyDescent="0.25">
      <c r="C30" s="107" t="str">
        <f>'Gemensamma Tjänster'!AA2</f>
        <v>1177  stöd och behandlings-plattform</v>
      </c>
      <c r="D30" s="114">
        <f>'Gemensamma Tjänster'!AA23</f>
        <v>994530.68435285718</v>
      </c>
      <c r="E30" s="115"/>
      <c r="F30" s="94" t="str">
        <f>'Gemensamma Tjänster'!AA31</f>
        <v>Kvartal förskott</v>
      </c>
      <c r="G30" s="115"/>
      <c r="H30" s="94" t="str">
        <f>'Gemensamma Tjänster'!AA32</f>
        <v>Dec,Mar,Jun,Sep</v>
      </c>
      <c r="I30" s="115"/>
      <c r="J30" s="116" t="str">
        <f>'Gemensamma Tjänster'!AA33</f>
        <v xml:space="preserve"> -</v>
      </c>
    </row>
    <row r="31" spans="3:10" ht="15" hidden="1" customHeight="1" outlineLevel="1" x14ac:dyDescent="0.25">
      <c r="C31" s="107" t="str">
        <f>'Gemensamma Tjänster'!AB2</f>
        <v>Utomläns- fakturering</v>
      </c>
      <c r="D31" s="114">
        <f>'Gemensamma Tjänster'!AB23</f>
        <v>100134.84028643738</v>
      </c>
      <c r="E31" s="115"/>
      <c r="F31" s="94" t="str">
        <f>'Gemensamma Tjänster'!AB31</f>
        <v>Kvartal förskott</v>
      </c>
      <c r="G31" s="115"/>
      <c r="H31" s="94" t="str">
        <f>'Gemensamma Tjänster'!AB32</f>
        <v>Dec,Mar,Jun,Sep</v>
      </c>
      <c r="I31" s="115"/>
      <c r="J31" s="116" t="str">
        <f>'Gemensamma Tjänster'!AB33</f>
        <v xml:space="preserve"> -</v>
      </c>
    </row>
    <row r="32" spans="3:10" ht="15" hidden="1" customHeight="1" outlineLevel="1" x14ac:dyDescent="0.25">
      <c r="C32" s="107" t="str">
        <f>'Gemensamma Tjänster'!AC2</f>
        <v>Gemensam infrastruktur</v>
      </c>
      <c r="D32" s="114">
        <f>'Gemensamma Tjänster'!AC23</f>
        <v>2214898.0274987272</v>
      </c>
      <c r="E32" s="115"/>
      <c r="F32" s="94" t="str">
        <f>'Gemensamma Tjänster'!AC31</f>
        <v>Kvartal förskott</v>
      </c>
      <c r="G32" s="115"/>
      <c r="H32" s="94" t="str">
        <f>'Gemensamma Tjänster'!AC32</f>
        <v>Dec,Mar,Jun,Sep</v>
      </c>
      <c r="I32" s="115"/>
      <c r="J32" s="116" t="str">
        <f>'Gemensamma Tjänster'!AC33</f>
        <v xml:space="preserve"> -</v>
      </c>
    </row>
    <row r="33" spans="3:10" ht="15" hidden="1" customHeight="1" outlineLevel="1" x14ac:dyDescent="0.25">
      <c r="C33" s="107" t="str">
        <f>'Gemensamma Tjänster'!AD2</f>
        <v>Gemensam arkitektur</v>
      </c>
      <c r="D33" s="114">
        <f>'Gemensamma Tjänster'!AD23</f>
        <v>640842.05279674043</v>
      </c>
      <c r="E33" s="115"/>
      <c r="F33" s="94" t="str">
        <f>'Gemensamma Tjänster'!AD31</f>
        <v>Kvartal förskott</v>
      </c>
      <c r="G33" s="115"/>
      <c r="H33" s="94" t="str">
        <f>'Gemensamma Tjänster'!AD32</f>
        <v>Dec,Mar,Jun,Sep</v>
      </c>
      <c r="I33" s="115"/>
      <c r="J33" s="116" t="str">
        <f>'Gemensamma Tjänster'!AD33</f>
        <v xml:space="preserve"> -</v>
      </c>
    </row>
    <row r="34" spans="3:10" ht="15" hidden="1" customHeight="1" outlineLevel="1" x14ac:dyDescent="0.25">
      <c r="C34" s="107" t="str">
        <f>'Gemensamma Tjänster'!AE2</f>
        <v>1177 listning</v>
      </c>
      <c r="D34" s="114">
        <f>'Gemensamma Tjänster'!AE23</f>
        <v>167013.81905803879</v>
      </c>
      <c r="E34" s="115"/>
      <c r="F34" s="94" t="str">
        <f>'Gemensamma Tjänster'!AE31</f>
        <v>Kvartal förskott</v>
      </c>
      <c r="G34" s="115"/>
      <c r="H34" s="94" t="str">
        <f>'Gemensamma Tjänster'!AE32</f>
        <v>Dec,Mar,Jun,Sep</v>
      </c>
      <c r="I34" s="115"/>
      <c r="J34" s="116" t="str">
        <f>'Gemensamma Tjänster'!AE33</f>
        <v xml:space="preserve"> -</v>
      </c>
    </row>
    <row r="35" spans="3:10" ht="15" hidden="1" customHeight="1" outlineLevel="1" x14ac:dyDescent="0.25">
      <c r="C35" s="107" t="str">
        <f>'Gemensamma Tjänster'!AF2</f>
        <v>IAM IDP Gemensam del</v>
      </c>
      <c r="D35" s="114">
        <f>'Gemensamma Tjänster'!AF23</f>
        <v>232387.47632928967</v>
      </c>
      <c r="E35" s="115"/>
      <c r="F35" s="94" t="str">
        <f>'Gemensamma Tjänster'!AF31</f>
        <v>Kvartal förskott</v>
      </c>
      <c r="G35" s="115"/>
      <c r="H35" s="94" t="str">
        <f>'Gemensamma Tjänster'!AF32</f>
        <v>Dec,Mar,Jun,Sep</v>
      </c>
      <c r="I35" s="115"/>
      <c r="J35" s="116">
        <f>'Gemensamma Tjänster'!AF33</f>
        <v>0</v>
      </c>
    </row>
    <row r="36" spans="3:10" ht="15" hidden="1" customHeight="1" outlineLevel="1" x14ac:dyDescent="0.25">
      <c r="C36" s="107" t="str">
        <f>'Gemensamma Tjänster'!AG2</f>
        <v>Överskjutande SMS &amp; Inloggnings-kostnader Prel</v>
      </c>
      <c r="D36" s="114">
        <f>'Gemensamma Tjänster'!AG23</f>
        <v>397267</v>
      </c>
      <c r="E36" s="115"/>
      <c r="F36" s="94" t="str">
        <f>'Gemensamma Tjänster'!AG31</f>
        <v>Överskjutande utöver 18,2 mkr</v>
      </c>
      <c r="G36" s="115"/>
      <c r="H36" s="94" t="str">
        <f>'Gemensamma Tjänster'!AG32</f>
        <v>Efter årsslut 2024</v>
      </c>
      <c r="I36" s="115"/>
      <c r="J36" s="116">
        <f>'Gemensamma Tjänster'!AG33</f>
        <v>0</v>
      </c>
    </row>
    <row r="37" spans="3:10" ht="15" hidden="1" customHeight="1" outlineLevel="1" x14ac:dyDescent="0.25">
      <c r="C37" s="107" t="str">
        <f>'Gemensamma Tjänster'!AH2</f>
        <v>1177 tidbokning
NY i förv.</v>
      </c>
      <c r="D37" s="114">
        <f>'Gemensamma Tjänster'!AH23</f>
        <v>417935.83326136949</v>
      </c>
      <c r="E37" s="115"/>
      <c r="F37" s="94" t="str">
        <f>'Gemensamma Tjänster'!AH31</f>
        <v>Kvartal förskott</v>
      </c>
      <c r="G37" s="115"/>
      <c r="H37" s="94" t="str">
        <f>'Gemensamma Tjänster'!AH32</f>
        <v>Dec,Mar,Jun,Sep</v>
      </c>
      <c r="I37" s="115"/>
      <c r="J37" s="116">
        <f>'Gemensamma Tjänster'!AH33</f>
        <v>0</v>
      </c>
    </row>
    <row r="38" spans="3:10" ht="15" hidden="1" customHeight="1" outlineLevel="1" x14ac:dyDescent="0.25">
      <c r="C38" s="107">
        <f>'Gemensamma Tjänster'!AI2</f>
        <v>0</v>
      </c>
      <c r="D38" s="114">
        <f>'Gemensamma Tjänster'!AI23</f>
        <v>0</v>
      </c>
      <c r="E38" s="115"/>
      <c r="F38" s="94">
        <f>'Gemensamma Tjänster'!AI31</f>
        <v>0</v>
      </c>
      <c r="G38" s="115"/>
      <c r="H38" s="94">
        <f>'Gemensamma Tjänster'!AI32</f>
        <v>0</v>
      </c>
      <c r="I38" s="115"/>
      <c r="J38" s="116">
        <f>'Gemensamma Tjänster'!AI33</f>
        <v>0</v>
      </c>
    </row>
    <row r="39" spans="3:10" ht="15" hidden="1" customHeight="1" outlineLevel="1" x14ac:dyDescent="0.25">
      <c r="C39" s="107">
        <f>'Gemensamma Tjänster'!AJ2</f>
        <v>0</v>
      </c>
      <c r="D39" s="114">
        <f>'Gemensamma Tjänster'!AJ23</f>
        <v>0</v>
      </c>
      <c r="E39" s="115"/>
      <c r="F39" s="94">
        <f>'Gemensamma Tjänster'!AJ31</f>
        <v>0</v>
      </c>
      <c r="G39" s="115"/>
      <c r="H39" s="94">
        <f>'Gemensamma Tjänster'!AJ32</f>
        <v>0</v>
      </c>
      <c r="I39" s="115"/>
      <c r="J39" s="116">
        <f>'Gemensamma Tjänster'!AJ33</f>
        <v>0</v>
      </c>
    </row>
    <row r="40" spans="3:10" ht="15" hidden="1" customHeight="1" outlineLevel="1" x14ac:dyDescent="0.25">
      <c r="C40" s="107">
        <f>'Gemensamma Tjänster'!AK2</f>
        <v>0</v>
      </c>
      <c r="D40" s="114">
        <f>'Gemensamma Tjänster'!AK23</f>
        <v>0</v>
      </c>
      <c r="E40" s="115"/>
      <c r="F40" s="94">
        <f>'Gemensamma Tjänster'!AK31</f>
        <v>0</v>
      </c>
      <c r="G40" s="115"/>
      <c r="H40" s="94">
        <f>'Gemensamma Tjänster'!AK32</f>
        <v>0</v>
      </c>
      <c r="I40" s="115"/>
      <c r="J40" s="116">
        <f>'Gemensamma Tjänster'!AK33</f>
        <v>0</v>
      </c>
    </row>
    <row r="41" spans="3:10" ht="15" hidden="1" customHeight="1" outlineLevel="1" x14ac:dyDescent="0.25">
      <c r="C41" s="107">
        <f>'Gemensamma Tjänster'!AL2</f>
        <v>0</v>
      </c>
      <c r="D41" s="114">
        <f>'Gemensamma Tjänster'!AL23</f>
        <v>0</v>
      </c>
      <c r="E41" s="115"/>
      <c r="F41" s="94">
        <f>'Gemensamma Tjänster'!AL31</f>
        <v>0</v>
      </c>
      <c r="G41" s="115"/>
      <c r="H41" s="94">
        <f>'Gemensamma Tjänster'!AL32</f>
        <v>0</v>
      </c>
      <c r="I41" s="115"/>
      <c r="J41" s="116">
        <f>'Gemensamma Tjänster'!AL33</f>
        <v>0</v>
      </c>
    </row>
    <row r="42" spans="3:10" ht="15" hidden="1" customHeight="1" outlineLevel="1" x14ac:dyDescent="0.25">
      <c r="C42" s="107">
        <f>'Gemensamma Tjänster'!AM2</f>
        <v>0</v>
      </c>
      <c r="D42" s="114">
        <f>'Gemensamma Tjänster'!AM23</f>
        <v>0</v>
      </c>
      <c r="E42" s="115"/>
      <c r="F42" s="94">
        <f>'Gemensamma Tjänster'!AM31</f>
        <v>0</v>
      </c>
      <c r="G42" s="115"/>
      <c r="H42" s="94">
        <f>'Gemensamma Tjänster'!AM32</f>
        <v>0</v>
      </c>
      <c r="I42" s="115"/>
      <c r="J42" s="116">
        <f>'Gemensamma Tjänster'!AM33</f>
        <v>0</v>
      </c>
    </row>
    <row r="43" spans="3:10" ht="15" hidden="1" customHeight="1" outlineLevel="1" x14ac:dyDescent="0.25">
      <c r="C43" s="107">
        <f>'Gemensamma Tjänster'!AN2</f>
        <v>0</v>
      </c>
      <c r="D43" s="114">
        <f>'Gemensamma Tjänster'!AN23</f>
        <v>0</v>
      </c>
      <c r="E43" s="115"/>
      <c r="F43" s="94">
        <f>'Gemensamma Tjänster'!AN31</f>
        <v>0</v>
      </c>
      <c r="G43" s="115"/>
      <c r="H43" s="94">
        <f>'Gemensamma Tjänster'!AN32</f>
        <v>0</v>
      </c>
      <c r="I43" s="115"/>
      <c r="J43" s="116">
        <f>'Gemensamma Tjänster'!AN33</f>
        <v>0</v>
      </c>
    </row>
    <row r="44" spans="3:10" ht="15" hidden="1" customHeight="1" outlineLevel="1" x14ac:dyDescent="0.25">
      <c r="C44" s="107">
        <f>'Gemensamma Tjänster'!AO2</f>
        <v>0</v>
      </c>
      <c r="D44" s="114">
        <f>'Gemensamma Tjänster'!AO23</f>
        <v>0</v>
      </c>
      <c r="E44" s="115"/>
      <c r="F44" s="94">
        <f>'Gemensamma Tjänster'!AO31</f>
        <v>0</v>
      </c>
      <c r="G44" s="115"/>
      <c r="H44" s="94">
        <f>'Gemensamma Tjänster'!AO32</f>
        <v>0</v>
      </c>
      <c r="I44" s="115"/>
      <c r="J44" s="116">
        <f>'Gemensamma Tjänster'!AO33</f>
        <v>0</v>
      </c>
    </row>
    <row r="45" spans="3:10" ht="15" hidden="1" customHeight="1" outlineLevel="1" x14ac:dyDescent="0.25">
      <c r="C45" s="107">
        <f>'Gemensamma Tjänster'!AP2</f>
        <v>0</v>
      </c>
      <c r="D45" s="114">
        <f>'Gemensamma Tjänster'!AP23</f>
        <v>0</v>
      </c>
      <c r="E45" s="115"/>
      <c r="F45" s="94">
        <f>'Gemensamma Tjänster'!AP31</f>
        <v>0</v>
      </c>
      <c r="G45" s="115"/>
      <c r="H45" s="94">
        <f>'Gemensamma Tjänster'!AP32</f>
        <v>0</v>
      </c>
      <c r="I45" s="115"/>
      <c r="J45" s="116">
        <f>'Gemensamma Tjänster'!AP33</f>
        <v>0</v>
      </c>
    </row>
    <row r="46" spans="3:10" ht="15" hidden="1" customHeight="1" outlineLevel="1" x14ac:dyDescent="0.25">
      <c r="C46" s="107">
        <f>'Gemensamma Tjänster'!AQ2</f>
        <v>0</v>
      </c>
      <c r="D46" s="114">
        <f>'Gemensamma Tjänster'!AQ23</f>
        <v>0</v>
      </c>
      <c r="E46" s="115"/>
      <c r="F46" s="94">
        <f>'Gemensamma Tjänster'!AQ31</f>
        <v>0</v>
      </c>
      <c r="G46" s="115"/>
      <c r="H46" s="94">
        <f>'Gemensamma Tjänster'!AQ32</f>
        <v>0</v>
      </c>
      <c r="I46" s="115"/>
      <c r="J46" s="116">
        <f>'Gemensamma Tjänster'!AQ33</f>
        <v>0</v>
      </c>
    </row>
    <row r="47" spans="3:10" ht="15" hidden="1" customHeight="1" outlineLevel="1" x14ac:dyDescent="0.25">
      <c r="C47" s="107">
        <f>'Gemensamma Tjänster'!AR2</f>
        <v>0</v>
      </c>
      <c r="D47" s="114">
        <f>'Gemensamma Tjänster'!AR23</f>
        <v>0</v>
      </c>
      <c r="E47" s="115"/>
      <c r="F47" s="94">
        <f>'Gemensamma Tjänster'!AR31</f>
        <v>0</v>
      </c>
      <c r="G47" s="115"/>
      <c r="H47" s="94">
        <f>'Gemensamma Tjänster'!AR32</f>
        <v>0</v>
      </c>
      <c r="I47" s="115"/>
      <c r="J47" s="116">
        <f>'Gemensamma Tjänster'!AR33</f>
        <v>0</v>
      </c>
    </row>
    <row r="48" spans="3:10" ht="15" hidden="1" customHeight="1" outlineLevel="1" x14ac:dyDescent="0.25">
      <c r="C48" s="107">
        <f>'Gemensamma Tjänster'!AS2</f>
        <v>0</v>
      </c>
      <c r="D48" s="114">
        <f>'Gemensamma Tjänster'!AS23</f>
        <v>0</v>
      </c>
      <c r="E48" s="115"/>
      <c r="F48" s="94">
        <f>'Gemensamma Tjänster'!AS31</f>
        <v>0</v>
      </c>
      <c r="G48" s="115"/>
      <c r="H48" s="94">
        <f>'Gemensamma Tjänster'!AS32</f>
        <v>0</v>
      </c>
      <c r="I48" s="115"/>
      <c r="J48" s="116">
        <f>'Gemensamma Tjänster'!AS33</f>
        <v>0</v>
      </c>
    </row>
    <row r="49" spans="3:10" ht="15" hidden="1" customHeight="1" outlineLevel="1" x14ac:dyDescent="0.25">
      <c r="C49" s="107">
        <f>'Gemensamma Tjänster'!AT2</f>
        <v>0</v>
      </c>
      <c r="D49" s="114">
        <f>'Gemensamma Tjänster'!AT23</f>
        <v>0</v>
      </c>
      <c r="E49" s="115"/>
      <c r="F49" s="94">
        <f>'Gemensamma Tjänster'!AT31</f>
        <v>0</v>
      </c>
      <c r="G49" s="115"/>
      <c r="H49" s="94">
        <f>'Gemensamma Tjänster'!AT32</f>
        <v>0</v>
      </c>
      <c r="I49" s="115"/>
      <c r="J49" s="116">
        <f>'Gemensamma Tjänster'!AT33</f>
        <v>0</v>
      </c>
    </row>
    <row r="50" spans="3:10" ht="15" hidden="1" customHeight="1" outlineLevel="1" x14ac:dyDescent="0.25">
      <c r="C50" s="107">
        <f>'Gemensamma Tjänster'!AU2</f>
        <v>0</v>
      </c>
      <c r="D50" s="114">
        <f>'Gemensamma Tjänster'!AU23</f>
        <v>0</v>
      </c>
      <c r="E50" s="115"/>
      <c r="F50" s="94">
        <f>'Gemensamma Tjänster'!AU31</f>
        <v>0</v>
      </c>
      <c r="G50" s="115"/>
      <c r="H50" s="94">
        <f>'Gemensamma Tjänster'!AU32</f>
        <v>0</v>
      </c>
      <c r="I50" s="115"/>
      <c r="J50" s="116">
        <f>'Gemensamma Tjänster'!AU33</f>
        <v>0</v>
      </c>
    </row>
    <row r="51" spans="3:10" ht="15" hidden="1" customHeight="1" outlineLevel="1" x14ac:dyDescent="0.25">
      <c r="C51" s="107">
        <f>'Gemensamma Tjänster'!AV2</f>
        <v>0</v>
      </c>
      <c r="D51" s="114">
        <f>'Gemensamma Tjänster'!AV23</f>
        <v>0</v>
      </c>
      <c r="E51" s="115"/>
      <c r="F51" s="94">
        <f>'Gemensamma Tjänster'!AV31</f>
        <v>0</v>
      </c>
      <c r="G51" s="115"/>
      <c r="H51" s="94">
        <f>'Gemensamma Tjänster'!AV32</f>
        <v>0</v>
      </c>
      <c r="I51" s="115"/>
      <c r="J51" s="116">
        <f>'Gemensamma Tjänster'!AV33</f>
        <v>0</v>
      </c>
    </row>
    <row r="52" spans="3:10" ht="15" hidden="1" customHeight="1" outlineLevel="1" x14ac:dyDescent="0.25">
      <c r="C52" s="107">
        <f>'Gemensamma Tjänster'!AW2</f>
        <v>0</v>
      </c>
      <c r="D52" s="114">
        <f>'Gemensamma Tjänster'!AW23</f>
        <v>0</v>
      </c>
      <c r="E52" s="115"/>
      <c r="F52" s="94">
        <f>'Gemensamma Tjänster'!AW31</f>
        <v>0</v>
      </c>
      <c r="G52" s="115"/>
      <c r="H52" s="94">
        <f>'Gemensamma Tjänster'!AW32</f>
        <v>0</v>
      </c>
      <c r="I52" s="115"/>
      <c r="J52" s="116">
        <f>'Gemensamma Tjänster'!AW33</f>
        <v>0</v>
      </c>
    </row>
    <row r="53" spans="3:10" ht="15" hidden="1" customHeight="1" outlineLevel="1" x14ac:dyDescent="0.25">
      <c r="C53" s="107">
        <f>'Gemensamma Tjänster'!AX2</f>
        <v>0</v>
      </c>
      <c r="D53" s="114">
        <f>'Gemensamma Tjänster'!AX23</f>
        <v>0</v>
      </c>
      <c r="E53" s="115"/>
      <c r="F53" s="94">
        <f>'Gemensamma Tjänster'!AX31</f>
        <v>0</v>
      </c>
      <c r="G53" s="115"/>
      <c r="H53" s="94">
        <f>'Gemensamma Tjänster'!AX32</f>
        <v>0</v>
      </c>
      <c r="I53" s="115"/>
      <c r="J53" s="116">
        <f>'Gemensamma Tjänster'!AX33</f>
        <v>0</v>
      </c>
    </row>
    <row r="54" spans="3:10" ht="15" hidden="1" customHeight="1" outlineLevel="1" x14ac:dyDescent="0.25">
      <c r="C54" s="107">
        <f>'Gemensamma Tjänster'!AY2</f>
        <v>0</v>
      </c>
      <c r="D54" s="114">
        <f>'Gemensamma Tjänster'!AY23</f>
        <v>0</v>
      </c>
      <c r="E54" s="115"/>
      <c r="F54" s="94">
        <f>'Gemensamma Tjänster'!AY31</f>
        <v>0</v>
      </c>
      <c r="G54" s="115"/>
      <c r="H54" s="94">
        <f>'Gemensamma Tjänster'!AY32</f>
        <v>0</v>
      </c>
      <c r="I54" s="115"/>
      <c r="J54" s="116">
        <f>'Gemensamma Tjänster'!AY33</f>
        <v>0</v>
      </c>
    </row>
    <row r="55" spans="3:10" ht="15" hidden="1" customHeight="1" outlineLevel="1" thickBot="1" x14ac:dyDescent="0.3">
      <c r="C55" s="117">
        <f>'Gemensamma Tjänster'!AZ2</f>
        <v>0</v>
      </c>
      <c r="D55" s="118">
        <f>'Gemensamma Tjänster'!AZ23</f>
        <v>0</v>
      </c>
      <c r="E55" s="119"/>
      <c r="F55" s="95">
        <f>'Gemensamma Tjänster'!AZ31</f>
        <v>0</v>
      </c>
      <c r="G55" s="119"/>
      <c r="H55" s="95">
        <f>'Gemensamma Tjänster'!AZ32</f>
        <v>0</v>
      </c>
      <c r="I55" s="119"/>
      <c r="J55" s="120">
        <f>'Gemensamma Tjänster'!AZ33</f>
        <v>0</v>
      </c>
    </row>
    <row r="56" spans="3:10" hidden="1" outlineLevel="1" x14ac:dyDescent="0.25">
      <c r="C56" s="115"/>
      <c r="D56" s="114"/>
      <c r="E56" s="115"/>
      <c r="F56" s="115"/>
      <c r="G56" s="115"/>
      <c r="H56" s="115"/>
      <c r="I56" s="115"/>
      <c r="J56" s="115"/>
    </row>
    <row r="57" spans="3:10" ht="15.75" collapsed="1" thickBot="1" x14ac:dyDescent="0.3">
      <c r="C57" s="115"/>
      <c r="D57" s="121"/>
      <c r="E57" s="115"/>
      <c r="F57" s="115"/>
      <c r="G57" s="115"/>
      <c r="H57" s="115"/>
      <c r="I57" s="115"/>
      <c r="J57" s="115"/>
    </row>
    <row r="58" spans="3:10" ht="21" x14ac:dyDescent="0.25">
      <c r="C58" s="108" t="s">
        <v>31</v>
      </c>
      <c r="D58" s="109">
        <f>SUM(D59:D107)</f>
        <v>4411275.6497219102</v>
      </c>
      <c r="E58" s="110"/>
      <c r="F58" s="110" t="s">
        <v>39</v>
      </c>
      <c r="G58" s="110"/>
      <c r="H58" s="110"/>
      <c r="I58" s="110"/>
      <c r="J58" s="122"/>
    </row>
    <row r="59" spans="3:10" hidden="1" outlineLevel="1" x14ac:dyDescent="0.25">
      <c r="C59" s="107" t="str">
        <f>'Valbara Tjänster'!F1</f>
        <v>Händelseanalys (Nitha)</v>
      </c>
      <c r="D59" s="114">
        <f>'Valbara Tjänster'!F19</f>
        <v>154238.1789</v>
      </c>
      <c r="E59" s="115"/>
      <c r="F59" s="115" t="str">
        <f>'Valbara Tjänster'!F27</f>
        <v>Kvartal förskott</v>
      </c>
      <c r="G59" s="115"/>
      <c r="H59" s="115" t="str">
        <f>'Valbara Tjänster'!F28</f>
        <v>Dec,Mar,Jun,Sep</v>
      </c>
      <c r="I59" s="115"/>
      <c r="J59" s="116" t="str">
        <f>'Valbara Tjänster'!F29</f>
        <v>N/A</v>
      </c>
    </row>
    <row r="60" spans="3:10" ht="30" hidden="1" outlineLevel="1" x14ac:dyDescent="0.25">
      <c r="C60" s="107" t="str">
        <f>'Valbara Tjänster'!J1</f>
        <v>IAM IdP
(egna anslutningar)</v>
      </c>
      <c r="D60" s="114">
        <f>'Valbara Tjänster'!J19</f>
        <v>43730.7</v>
      </c>
      <c r="E60" s="115"/>
      <c r="F60" s="115" t="str">
        <f>'Valbara Tjänster'!J27</f>
        <v>Kvartal förskott</v>
      </c>
      <c r="G60" s="115"/>
      <c r="H60" s="115" t="str">
        <f>'Valbara Tjänster'!J28</f>
        <v>Dec,Mar,Jun,Sep</v>
      </c>
      <c r="I60" s="115"/>
      <c r="J60" s="116" t="str">
        <f>'Valbara Tjänster'!J29</f>
        <v>N/A</v>
      </c>
    </row>
    <row r="61" spans="3:10" hidden="1" outlineLevel="1" x14ac:dyDescent="0.25">
      <c r="C61" s="107" t="str">
        <f>'Valbara Tjänster'!N1</f>
        <v>Säkerhets-tjänster Logg, spärr &amp; samtycke</v>
      </c>
      <c r="D61" s="114">
        <f>'Valbara Tjänster'!N19</f>
        <v>43730.7</v>
      </c>
      <c r="E61" s="115"/>
      <c r="F61" s="115" t="str">
        <f>'Valbara Tjänster'!N27</f>
        <v>Kvartal förskott</v>
      </c>
      <c r="G61" s="115"/>
      <c r="H61" s="115" t="str">
        <f>'Valbara Tjänster'!N28</f>
        <v>Dec,Mar,Jun,Sep</v>
      </c>
      <c r="I61" s="115"/>
      <c r="J61" s="116" t="str">
        <f>'Valbara Tjänster'!N29</f>
        <v>N/A</v>
      </c>
    </row>
    <row r="62" spans="3:10" hidden="1" outlineLevel="1" x14ac:dyDescent="0.25">
      <c r="C62" s="107" t="str">
        <f>'Valbara Tjänster'!R1</f>
        <v>IAM Autentisering (egna anslutningar)</v>
      </c>
      <c r="D62" s="114">
        <f>'Valbara Tjänster'!R19</f>
        <v>0</v>
      </c>
      <c r="E62" s="115"/>
      <c r="F62" s="115" t="str">
        <f>'Valbara Tjänster'!R27</f>
        <v>Kvartal förskott</v>
      </c>
      <c r="G62" s="115"/>
      <c r="H62" s="115" t="str">
        <f>'Valbara Tjänster'!R28</f>
        <v>Dec,Mar,Jun,Sep</v>
      </c>
      <c r="I62" s="115"/>
      <c r="J62" s="116" t="str">
        <f>'Valbara Tjänster'!R29</f>
        <v>N/A</v>
      </c>
    </row>
    <row r="63" spans="3:10" hidden="1" outlineLevel="1" x14ac:dyDescent="0.25">
      <c r="C63" s="107" t="str">
        <f>'Valbara Tjänster'!V1</f>
        <v>Personuppgifts- tjänst</v>
      </c>
      <c r="D63" s="114">
        <f>'Valbara Tjänster'!V19</f>
        <v>43730.7</v>
      </c>
      <c r="E63" s="115"/>
      <c r="F63" s="115" t="str">
        <f>'Valbara Tjänster'!V27</f>
        <v>Kvartal förskott</v>
      </c>
      <c r="G63" s="115"/>
      <c r="H63" s="115" t="str">
        <f>'Valbara Tjänster'!V28</f>
        <v>Dec,Mar,Jun,Sep</v>
      </c>
      <c r="I63" s="115"/>
      <c r="J63" s="116" t="str">
        <f>'Valbara Tjänster'!V29</f>
        <v>N/A</v>
      </c>
    </row>
    <row r="64" spans="3:10" ht="45" hidden="1" outlineLevel="1" x14ac:dyDescent="0.25">
      <c r="C64" s="107" t="str">
        <f>'Valbara Tjänster'!Z1</f>
        <v xml:space="preserve">1177 formulär- hantering </v>
      </c>
      <c r="D64" s="114">
        <f>'Valbara Tjänster'!Z19</f>
        <v>328999.17531000002</v>
      </c>
      <c r="E64" s="115"/>
      <c r="F64" s="115" t="str">
        <f>'Valbara Tjänster'!Z27</f>
        <v>Kvartal förskott</v>
      </c>
      <c r="G64" s="115"/>
      <c r="H64" s="115" t="str">
        <f>'Valbara Tjänster'!Z28</f>
        <v>Dec,Mar,Jun,Sep</v>
      </c>
      <c r="I64" s="115"/>
      <c r="J64" s="116" t="str">
        <f>'Valbara Tjänster'!Z29</f>
        <v>N/A</v>
      </c>
    </row>
    <row r="65" spans="3:10" hidden="1" outlineLevel="1" x14ac:dyDescent="0.25">
      <c r="C65" s="107" t="str">
        <f>'Valbara Tjänster'!AD1</f>
        <v xml:space="preserve">Ombudstjänsten </v>
      </c>
      <c r="D65" s="114">
        <f>'Valbara Tjänster'!AD19</f>
        <v>107332.63008</v>
      </c>
      <c r="E65" s="115"/>
      <c r="F65" s="115" t="str">
        <f>'Valbara Tjänster'!AD27</f>
        <v>Kvartal förskott</v>
      </c>
      <c r="G65" s="115"/>
      <c r="H65" s="115" t="str">
        <f>'Valbara Tjänster'!AD28</f>
        <v>Dec,Mar,Jun,Sep</v>
      </c>
      <c r="I65" s="115"/>
      <c r="J65" s="116" t="str">
        <f>'Valbara Tjänster'!AD29</f>
        <v>N/A</v>
      </c>
    </row>
    <row r="66" spans="3:10" ht="120" hidden="1" outlineLevel="1" x14ac:dyDescent="0.25">
      <c r="C66" s="107" t="str">
        <f>'Valbara Tjänster'!AH1</f>
        <v>Hjälpmedels-tjänsten abonnemang</v>
      </c>
      <c r="D66" s="114">
        <f>'Valbara Tjänster'!AH19</f>
        <v>52000</v>
      </c>
      <c r="E66" s="115"/>
      <c r="F66" s="11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115"/>
      <c r="H66" s="115" t="str">
        <f>'Valbara Tjänster'!AH28</f>
        <v>Dec, Mar, Jun, Sep</v>
      </c>
      <c r="I66" s="115"/>
      <c r="J66" s="116" t="str">
        <f>'Valbara Tjänster'!AH29</f>
        <v>Prognos</v>
      </c>
    </row>
    <row r="67" spans="3:10" ht="45" hidden="1" outlineLevel="1" x14ac:dyDescent="0.25">
      <c r="C67" s="107" t="str">
        <f>'Valbara Tjänster'!AL1</f>
        <v>E-klient</v>
      </c>
      <c r="D67" s="114">
        <f>'Valbara Tjänster'!AL19</f>
        <v>805387.44000000006</v>
      </c>
      <c r="E67" s="115"/>
      <c r="F67" s="115" t="str">
        <f>'Valbara Tjänster'!AL27</f>
        <v>Halvårsvis i efterskott av förvaltning. Volymbaserade priser</v>
      </c>
      <c r="G67" s="115"/>
      <c r="H67" s="115" t="str">
        <f>'Valbara Tjänster'!AL28</f>
        <v>Jun, Dec</v>
      </c>
      <c r="I67" s="115"/>
      <c r="J67" s="116" t="str">
        <f>'Valbara Tjänster'!AL29</f>
        <v>Prognos 2023! Faktureras av förvaltningen</v>
      </c>
    </row>
    <row r="68" spans="3:10" ht="60" hidden="1" outlineLevel="1" x14ac:dyDescent="0.25">
      <c r="C68" s="107" t="str">
        <f>'Valbara Tjänster'!AP1</f>
        <v>Eira Licenser (innehåll)</v>
      </c>
      <c r="D68" s="114">
        <f>'Valbara Tjänster'!AP19</f>
        <v>1443400.4690066003</v>
      </c>
      <c r="E68" s="115"/>
      <c r="F68" s="115" t="str">
        <f>'Valbara Tjänster'!AP27</f>
        <v>Licenskostnaden fördelas solidariskt mellan landsting och regioner baserat på antal invånare.</v>
      </c>
      <c r="G68" s="115"/>
      <c r="H68" s="115" t="str">
        <f>'Valbara Tjänster'!AP28</f>
        <v>Årsvis engång i Dec</v>
      </c>
      <c r="I68" s="115"/>
      <c r="J68" s="116" t="str">
        <f>'Valbara Tjänster'!AP29</f>
        <v>Prognos</v>
      </c>
    </row>
    <row r="69" spans="3:10" ht="30" hidden="1" outlineLevel="1" x14ac:dyDescent="0.25">
      <c r="C69" s="107" t="str">
        <f>'Valbara Tjänster'!AT1</f>
        <v>Informations- utlämning till kvalitetsregister</v>
      </c>
      <c r="D69" s="114">
        <f>'Valbara Tjänster'!AT19</f>
        <v>0</v>
      </c>
      <c r="E69" s="115"/>
      <c r="F69" s="115" t="str">
        <f>'Valbara Tjänster'!AT27</f>
        <v>Faktureras separat av tjänstens förvaltning</v>
      </c>
      <c r="G69" s="115"/>
      <c r="H69" s="115" t="str">
        <f>'Valbara Tjänster'!AT28</f>
        <v xml:space="preserve"> </v>
      </c>
      <c r="I69" s="115"/>
      <c r="J69" s="123" t="str">
        <f>'Valbara Tjänster'!AT29</f>
        <v>Ingen ab.fakturering</v>
      </c>
    </row>
    <row r="70" spans="3:10" hidden="1" outlineLevel="1" x14ac:dyDescent="0.25">
      <c r="C70" s="107" t="str">
        <f>'Valbara Tjänster'!AX1</f>
        <v>Säker Digital Kommunikation SDK Utgår 2024!</v>
      </c>
      <c r="D70" s="114">
        <f>'Valbara Tjänster'!AX19</f>
        <v>0</v>
      </c>
      <c r="E70" s="115"/>
      <c r="F70" s="115" t="str">
        <f>'Valbara Tjänster'!AX27</f>
        <v>Ingen abonnemangsfakt 2023</v>
      </c>
      <c r="G70" s="115"/>
      <c r="H70" s="115">
        <f>'Valbara Tjänster'!AX28</f>
        <v>0</v>
      </c>
      <c r="I70" s="115"/>
      <c r="J70" s="116" t="str">
        <f>'Valbara Tjänster'!AX29</f>
        <v>Ingen fakturering 2024</v>
      </c>
    </row>
    <row r="71" spans="3:10" hidden="1" outlineLevel="1" x14ac:dyDescent="0.25">
      <c r="C71" s="107" t="str">
        <f>'Valbara Tjänster'!BB1</f>
        <v>Bild (i 1177 på telefon)</v>
      </c>
      <c r="D71" s="114">
        <f>'Valbara Tjänster'!BB19</f>
        <v>217264.02989199999</v>
      </c>
      <c r="E71" s="115"/>
      <c r="F71" s="115" t="str">
        <f>'Valbara Tjänster'!BB27</f>
        <v>Kvartal förskott</v>
      </c>
      <c r="G71" s="115"/>
      <c r="H71" s="115" t="str">
        <f>'Valbara Tjänster'!BB28</f>
        <v>Dec,Mar,Jun,Sep</v>
      </c>
      <c r="I71" s="115"/>
      <c r="J71" s="116">
        <f>'Valbara Tjänster'!BB29</f>
        <v>0</v>
      </c>
    </row>
    <row r="72" spans="3:10" hidden="1" outlineLevel="1" x14ac:dyDescent="0.25">
      <c r="C72" s="107" t="str">
        <f>'Valbara Tjänster'!BF1</f>
        <v>Video (i 1177 på telefon)</v>
      </c>
      <c r="D72" s="114">
        <f>'Valbara Tjänster'!BF19</f>
        <v>0</v>
      </c>
      <c r="E72" s="115"/>
      <c r="F72" s="115" t="str">
        <f>'Valbara Tjänster'!BF27</f>
        <v>Kvartal förskott</v>
      </c>
      <c r="G72" s="115"/>
      <c r="H72" s="115" t="str">
        <f>'Valbara Tjänster'!BF28</f>
        <v>Dec,Mar,Jun,Sep</v>
      </c>
      <c r="I72" s="115"/>
      <c r="J72" s="116">
        <f>'Valbara Tjänster'!BF29</f>
        <v>0</v>
      </c>
    </row>
    <row r="73" spans="3:10" hidden="1" outlineLevel="1" x14ac:dyDescent="0.25">
      <c r="C73" s="107" t="str">
        <f>'Valbara Tjänster'!BJ1</f>
        <v>Utbudstjänsten</v>
      </c>
      <c r="D73" s="114">
        <f>'Valbara Tjänster'!BJ19</f>
        <v>0</v>
      </c>
      <c r="E73" s="115"/>
      <c r="F73" s="115" t="str">
        <f>'Valbara Tjänster'!BJ27</f>
        <v>Kvartal förskott</v>
      </c>
      <c r="G73" s="115"/>
      <c r="H73" s="115" t="str">
        <f>'Valbara Tjänster'!BJ28</f>
        <v>Dec,Mar,Jun,Sep</v>
      </c>
      <c r="I73" s="115"/>
      <c r="J73" s="116" t="str">
        <f>'Valbara Tjänster'!BJ29</f>
        <v>Pausad</v>
      </c>
    </row>
    <row r="74" spans="3:10" hidden="1" outlineLevel="1" x14ac:dyDescent="0.25">
      <c r="C74" s="107" t="str">
        <f>'Valbara Tjänster'!BN1</f>
        <v>Statistiktjänst Organisations-statistik</v>
      </c>
      <c r="D74" s="114">
        <f>'Valbara Tjänster'!BN19</f>
        <v>0</v>
      </c>
      <c r="E74" s="115"/>
      <c r="F74" s="115" t="str">
        <f>'Valbara Tjänster'!BN27</f>
        <v>Kvartal förskott</v>
      </c>
      <c r="G74" s="115"/>
      <c r="H74" s="115" t="str">
        <f>'Valbara Tjänster'!BN28</f>
        <v>Dec,Mar,Jun,Sep</v>
      </c>
      <c r="I74" s="115"/>
      <c r="J74" s="116">
        <f>'Valbara Tjänster'!BN29</f>
        <v>0</v>
      </c>
    </row>
    <row r="75" spans="3:10" s="90" customFormat="1" ht="45" hidden="1" outlineLevel="1" x14ac:dyDescent="0.25">
      <c r="C75" s="107" t="str">
        <f>'Valbara Tjänster'!BR1</f>
        <v xml:space="preserve">1177 inkorg </v>
      </c>
      <c r="D75" s="114">
        <f>'Valbara Tjänster'!BR19</f>
        <v>59161.440000000002</v>
      </c>
      <c r="E75" s="115"/>
      <c r="F75" s="94" t="str">
        <f>'Valbara Tjänster'!BR27</f>
        <v xml:space="preserve">Volymsbaserad. Faktureras av förvaltning kvartalsvis efterskott </v>
      </c>
      <c r="G75" s="115"/>
      <c r="H75" s="94">
        <f>'Valbara Tjänster'!BR28</f>
        <v>0</v>
      </c>
      <c r="I75" s="115"/>
      <c r="J75" s="220">
        <f>'Valbara Tjänster'!BR29</f>
        <v>0</v>
      </c>
    </row>
    <row r="76" spans="3:10" s="90" customFormat="1" hidden="1" outlineLevel="1" x14ac:dyDescent="0.25">
      <c r="C76" s="107" t="str">
        <f>'Valbara Tjänster'!BV1</f>
        <v>Svevac 
Utgår 2024</v>
      </c>
      <c r="D76" s="114">
        <f>'Valbara Tjänster'!BV19</f>
        <v>0</v>
      </c>
      <c r="E76" s="115"/>
      <c r="F76" s="94" t="str">
        <f>'Valbara Tjänster'!BV27</f>
        <v>Prel. Engång förskott 2023</v>
      </c>
      <c r="G76" s="115"/>
      <c r="H76" s="94" t="str">
        <f>'Valbara Tjänster'!BV28</f>
        <v>Dec,Mars</v>
      </c>
      <c r="I76" s="115"/>
      <c r="J76" s="220" t="str">
        <f>'Valbara Tjänster'!BV29</f>
        <v>Avslutas halvår 2023</v>
      </c>
    </row>
    <row r="77" spans="3:10" s="90" customFormat="1" ht="30" hidden="1" outlineLevel="1" x14ac:dyDescent="0.25">
      <c r="C77" s="107" t="str">
        <f>'Valbara Tjänster'!BZ1</f>
        <v>Digitalt möte</v>
      </c>
      <c r="D77" s="114">
        <f>'Valbara Tjänster'!BZ19</f>
        <v>0</v>
      </c>
      <c r="E77" s="115"/>
      <c r="F77" s="94" t="str">
        <f>'Valbara Tjänster'!BZ27</f>
        <v>Volymbaserad. Faktureras av förvaltning</v>
      </c>
      <c r="G77" s="115"/>
      <c r="H77" s="94">
        <f>'Valbara Tjänster'!BZ28</f>
        <v>0</v>
      </c>
      <c r="I77" s="115"/>
      <c r="J77" s="220" t="str">
        <f>'Valbara Tjänster'!BZ29</f>
        <v>Prognos</v>
      </c>
    </row>
    <row r="78" spans="3:10" s="90" customFormat="1" hidden="1" outlineLevel="1" x14ac:dyDescent="0.25">
      <c r="C78" s="107" t="str">
        <f>'Valbara Tjänster'!CD1</f>
        <v>Video och distans Infrastruktur</v>
      </c>
      <c r="D78" s="114">
        <f>'Valbara Tjänster'!CD19</f>
        <v>99717.718742979996</v>
      </c>
      <c r="E78" s="115"/>
      <c r="F78" s="94" t="str">
        <f>'Valbara Tjänster'!CD27</f>
        <v>Kvartal förskott</v>
      </c>
      <c r="G78" s="115"/>
      <c r="H78" s="94" t="str">
        <f>'Valbara Tjänster'!CD28</f>
        <v>Dec,Mar,Jun,Sep</v>
      </c>
      <c r="I78" s="115"/>
      <c r="J78" s="220">
        <f>'Valbara Tjänster'!CD29</f>
        <v>0</v>
      </c>
    </row>
    <row r="79" spans="3:10" s="90" customFormat="1" hidden="1" outlineLevel="1" x14ac:dyDescent="0.25">
      <c r="C79" s="107" t="str">
        <f>'Valbara Tjänster'!CH1</f>
        <v>Video &amp; distans Flerpartsmöte</v>
      </c>
      <c r="D79" s="114">
        <f>'Valbara Tjänster'!CH19</f>
        <v>186709.82710900001</v>
      </c>
      <c r="E79" s="115"/>
      <c r="F79" s="94" t="str">
        <f>'Valbara Tjänster'!CH27</f>
        <v>Kvartal förskott</v>
      </c>
      <c r="G79" s="115"/>
      <c r="H79" s="94" t="str">
        <f>'Valbara Tjänster'!CH28</f>
        <v>Dec,Mar,Jun,Sep</v>
      </c>
      <c r="I79" s="115"/>
      <c r="J79" s="220">
        <f>'Valbara Tjänster'!CH29</f>
        <v>0</v>
      </c>
    </row>
    <row r="80" spans="3:10" s="90" customFormat="1" hidden="1" outlineLevel="1" x14ac:dyDescent="0.25">
      <c r="C80" s="107" t="str">
        <f>'Valbara Tjänster'!CL1</f>
        <v xml:space="preserve">1177 Egen provhantering </v>
      </c>
      <c r="D80" s="114">
        <f>'Valbara Tjänster'!CL19</f>
        <v>378999.4</v>
      </c>
      <c r="E80" s="115"/>
      <c r="F80" s="94" t="str">
        <f>'Valbara Tjänster'!CL27</f>
        <v>Kvartal förskott</v>
      </c>
      <c r="G80" s="115"/>
      <c r="H80" s="94" t="str">
        <f>'Valbara Tjänster'!CL28</f>
        <v>Dec,Mar,Jun,Sep</v>
      </c>
      <c r="I80" s="115"/>
      <c r="J80" s="220">
        <f>'Valbara Tjänster'!CL29</f>
        <v>0</v>
      </c>
    </row>
    <row r="81" spans="3:10" s="90" customFormat="1" ht="30" hidden="1" outlineLevel="1" x14ac:dyDescent="0.25">
      <c r="C81" s="107" t="str">
        <f>'Valbara Tjänster'!CP1</f>
        <v>1177 Symtom- bedömning och hänvisning</v>
      </c>
      <c r="D81" s="114">
        <f>'Valbara Tjänster'!CP19</f>
        <v>0</v>
      </c>
      <c r="E81" s="115"/>
      <c r="F81" s="94" t="str">
        <f>'Valbara Tjänster'!CP27</f>
        <v>Kvartal förskott</v>
      </c>
      <c r="G81" s="115"/>
      <c r="H81" s="94" t="str">
        <f>'Valbara Tjänster'!CP28</f>
        <v>Dec,Mar,Jun,Sep</v>
      </c>
      <c r="I81" s="115"/>
      <c r="J81" s="220" t="str">
        <f>'Valbara Tjänster'!CP29</f>
        <v>Mars 2023 separat sedan kvartalsvis förskott</v>
      </c>
    </row>
    <row r="82" spans="3:10" s="90" customFormat="1" hidden="1" outlineLevel="1" x14ac:dyDescent="0.25">
      <c r="C82" s="107" t="str">
        <f>'Valbara Tjänster'!CT1</f>
        <v>Underskrifts-tjänst (NY 2023)</v>
      </c>
      <c r="D82" s="114">
        <f>'Valbara Tjänster'!CT19</f>
        <v>210943.69012860002</v>
      </c>
      <c r="E82" s="115"/>
      <c r="F82" s="94" t="str">
        <f>'Valbara Tjänster'!CT27</f>
        <v>Kvartal förskott</v>
      </c>
      <c r="G82" s="115"/>
      <c r="H82" s="94" t="str">
        <f>'Valbara Tjänster'!CT28</f>
        <v>Dec,Mar,Jun,Sep</v>
      </c>
      <c r="I82" s="115"/>
      <c r="J82" s="220">
        <f>'Valbara Tjänster'!CT29</f>
        <v>0</v>
      </c>
    </row>
    <row r="83" spans="3:10" s="90" customFormat="1" ht="30" hidden="1" outlineLevel="1" x14ac:dyDescent="0.25">
      <c r="C83" s="107" t="str">
        <f>'Valbara Tjänster'!CX1</f>
        <v>Terminologi-tjänst (ny i förvaltning 2024)</v>
      </c>
      <c r="D83" s="114">
        <f>'Valbara Tjänster'!CX19</f>
        <v>235929.55055272987</v>
      </c>
      <c r="E83" s="115"/>
      <c r="F83" s="94" t="str">
        <f>'Valbara Tjänster'!CX27</f>
        <v>Övergår från utveckling 2024</v>
      </c>
      <c r="G83" s="115"/>
      <c r="H83" s="94" t="str">
        <f>'Valbara Tjänster'!CX28</f>
        <v>Dec,Mar,Jun,Sep</v>
      </c>
      <c r="I83" s="115"/>
      <c r="J83" s="220" t="str">
        <f>'Valbara Tjänster'!CX29</f>
        <v>Faktureras 2023 mot utveckling</v>
      </c>
    </row>
    <row r="84" spans="3:10" s="90" customFormat="1" hidden="1" outlineLevel="1" x14ac:dyDescent="0.25">
      <c r="C84" s="107" t="str">
        <f>'Valbara Tjänster'!DB1</f>
        <v>Statistiktjänst export</v>
      </c>
      <c r="D84" s="114">
        <f>'Valbara Tjänster'!DB19</f>
        <v>0</v>
      </c>
      <c r="E84" s="115"/>
      <c r="F84" s="94" t="str">
        <f>'Valbara Tjänster'!DB27</f>
        <v>Kvartal förskott</v>
      </c>
      <c r="G84" s="115"/>
      <c r="H84" s="94" t="str">
        <f>'Valbara Tjänster'!DB28</f>
        <v>Dec,Mar,Jun,Sep</v>
      </c>
      <c r="I84" s="115"/>
      <c r="J84" s="220">
        <f>'Valbara Tjänster'!DB29</f>
        <v>0</v>
      </c>
    </row>
    <row r="85" spans="3:10" s="90" customFormat="1" hidden="1" outlineLevel="1" x14ac:dyDescent="0.25">
      <c r="C85" s="107" t="str">
        <f>'Valbara Tjänster'!DF1</f>
        <v>Beställning läkemedelsnära produkter</v>
      </c>
      <c r="D85" s="114">
        <f>'Valbara Tjänster'!DF19</f>
        <v>0</v>
      </c>
      <c r="E85" s="115"/>
      <c r="F85" s="94" t="str">
        <f>'Valbara Tjänster'!DF27</f>
        <v>Pris ej fastställt</v>
      </c>
      <c r="G85" s="115"/>
      <c r="H85" s="94">
        <f>'Valbara Tjänster'!DF28</f>
        <v>0</v>
      </c>
      <c r="I85" s="115"/>
      <c r="J85" s="220">
        <f>'Valbara Tjänster'!DF29</f>
        <v>0</v>
      </c>
    </row>
    <row r="86" spans="3:10" s="90" customFormat="1" ht="30" hidden="1" outlineLevel="1" x14ac:dyDescent="0.25">
      <c r="C86" s="107" t="str">
        <f>'Valbara Tjänster'!DJ1</f>
        <v>Net-Id</v>
      </c>
      <c r="D86" s="114">
        <f>'Valbara Tjänster'!DJ19</f>
        <v>0</v>
      </c>
      <c r="E86" s="115"/>
      <c r="F86" s="94" t="str">
        <f>'Valbara Tjänster'!DJ27</f>
        <v>Väntar på avsiktsförklaring</v>
      </c>
      <c r="G86" s="115"/>
      <c r="H86" s="94">
        <f>'Valbara Tjänster'!DJ28</f>
        <v>0</v>
      </c>
      <c r="I86" s="115"/>
      <c r="J86" s="220">
        <f>'Valbara Tjänster'!DJ29</f>
        <v>0</v>
      </c>
    </row>
    <row r="87" spans="3:10" s="90" customFormat="1" hidden="1" outlineLevel="1" x14ac:dyDescent="0.25">
      <c r="C87" s="107">
        <f>'Valbara Tjänster'!DN1</f>
        <v>0</v>
      </c>
      <c r="D87" s="114">
        <f>'Valbara Tjänster'!DN19</f>
        <v>0</v>
      </c>
      <c r="E87" s="115"/>
      <c r="F87" s="94">
        <f>'Valbara Tjänster'!DN27</f>
        <v>0</v>
      </c>
      <c r="G87" s="115"/>
      <c r="H87" s="94">
        <f>'Valbara Tjänster'!DN28</f>
        <v>0</v>
      </c>
      <c r="I87" s="115"/>
      <c r="J87" s="220">
        <f>'Valbara Tjänster'!DN29</f>
        <v>0</v>
      </c>
    </row>
    <row r="88" spans="3:10" s="90" customFormat="1" hidden="1" outlineLevel="1" x14ac:dyDescent="0.25">
      <c r="C88" s="107">
        <f>'Valbara Tjänster'!DR1</f>
        <v>0</v>
      </c>
      <c r="D88" s="114">
        <f>'Valbara Tjänster'!DR19</f>
        <v>0</v>
      </c>
      <c r="E88" s="115"/>
      <c r="F88" s="94">
        <f>'Valbara Tjänster'!DR27</f>
        <v>0</v>
      </c>
      <c r="G88" s="115"/>
      <c r="H88" s="94">
        <f>'Valbara Tjänster'!DR28</f>
        <v>0</v>
      </c>
      <c r="I88" s="115"/>
      <c r="J88" s="220">
        <f>'Valbara Tjänster'!DR29</f>
        <v>0</v>
      </c>
    </row>
    <row r="89" spans="3:10" s="90" customFormat="1" hidden="1" outlineLevel="1" x14ac:dyDescent="0.25">
      <c r="C89" s="107">
        <f>'Valbara Tjänster'!DV1</f>
        <v>0</v>
      </c>
      <c r="D89" s="114">
        <f>'Valbara Tjänster'!DV19</f>
        <v>0</v>
      </c>
      <c r="E89" s="115"/>
      <c r="F89" s="94">
        <f>'Valbara Tjänster'!DV27</f>
        <v>0</v>
      </c>
      <c r="G89" s="115"/>
      <c r="H89" s="94">
        <f>'Valbara Tjänster'!DV28</f>
        <v>0</v>
      </c>
      <c r="I89" s="115"/>
      <c r="J89" s="220">
        <f>'Valbara Tjänster'!DV29</f>
        <v>0</v>
      </c>
    </row>
    <row r="90" spans="3:10" s="90" customFormat="1" ht="15.75" hidden="1" customHeight="1" outlineLevel="1" x14ac:dyDescent="0.25">
      <c r="C90" s="107">
        <f>'Valbara Tjänster'!DZ1</f>
        <v>0</v>
      </c>
      <c r="D90" s="114">
        <f>'Valbara Tjänster'!DZ19</f>
        <v>0</v>
      </c>
      <c r="E90" s="115"/>
      <c r="F90" s="94">
        <f>'Valbara Tjänster'!DZ27</f>
        <v>0</v>
      </c>
      <c r="G90" s="115"/>
      <c r="H90" s="94">
        <f>'Valbara Tjänster'!DZ28</f>
        <v>0</v>
      </c>
      <c r="I90" s="115"/>
      <c r="J90" s="220">
        <f>'Valbara Tjänster'!DZ29</f>
        <v>0</v>
      </c>
    </row>
    <row r="91" spans="3:10" s="90" customFormat="1" ht="15.75" hidden="1" customHeight="1" outlineLevel="1" x14ac:dyDescent="0.25">
      <c r="C91" s="107">
        <f>'Valbara Tjänster'!ED1</f>
        <v>0</v>
      </c>
      <c r="D91" s="114">
        <f>'Valbara Tjänster'!ED19</f>
        <v>0</v>
      </c>
      <c r="E91" s="115"/>
      <c r="F91" s="94">
        <f>'Valbara Tjänster'!ED27</f>
        <v>0</v>
      </c>
      <c r="G91" s="115"/>
      <c r="H91" s="94">
        <f>'Valbara Tjänster'!ED28</f>
        <v>0</v>
      </c>
      <c r="I91" s="115"/>
      <c r="J91" s="220">
        <f>'Valbara Tjänster'!ED29</f>
        <v>0</v>
      </c>
    </row>
    <row r="92" spans="3:10" s="90" customFormat="1" ht="15.75" hidden="1" customHeight="1" outlineLevel="1" x14ac:dyDescent="0.25">
      <c r="C92" s="107">
        <f>'Valbara Tjänster'!EH1</f>
        <v>0</v>
      </c>
      <c r="D92" s="114">
        <f>'Valbara Tjänster'!EH19</f>
        <v>0</v>
      </c>
      <c r="E92" s="115"/>
      <c r="F92" s="94">
        <f>'Valbara Tjänster'!EH27</f>
        <v>0</v>
      </c>
      <c r="G92" s="115"/>
      <c r="H92" s="94">
        <f>'Valbara Tjänster'!EH28</f>
        <v>0</v>
      </c>
      <c r="I92" s="115"/>
      <c r="J92" s="220">
        <f>'Valbara Tjänster'!EH29</f>
        <v>0</v>
      </c>
    </row>
    <row r="93" spans="3:10" s="90" customFormat="1" ht="15.75" hidden="1" customHeight="1" outlineLevel="1" x14ac:dyDescent="0.25">
      <c r="C93" s="107">
        <f>'Valbara Tjänster'!EL1</f>
        <v>0</v>
      </c>
      <c r="D93" s="114">
        <f>'Valbara Tjänster'!EL19</f>
        <v>0</v>
      </c>
      <c r="E93" s="115"/>
      <c r="F93" s="94">
        <f>'Valbara Tjänster'!EL27</f>
        <v>0</v>
      </c>
      <c r="G93" s="115"/>
      <c r="H93" s="94">
        <f>'Valbara Tjänster'!EL28</f>
        <v>0</v>
      </c>
      <c r="I93" s="115"/>
      <c r="J93" s="220">
        <f>'Valbara Tjänster'!EL29</f>
        <v>0</v>
      </c>
    </row>
    <row r="94" spans="3:10" s="90" customFormat="1" ht="15.75" hidden="1" customHeight="1" outlineLevel="1" x14ac:dyDescent="0.25">
      <c r="C94" s="107">
        <f>'Valbara Tjänster'!EP1</f>
        <v>0</v>
      </c>
      <c r="D94" s="114">
        <f>'Valbara Tjänster'!EP19</f>
        <v>0</v>
      </c>
      <c r="E94" s="115"/>
      <c r="F94" s="94">
        <f>'Valbara Tjänster'!EP27</f>
        <v>0</v>
      </c>
      <c r="G94" s="115"/>
      <c r="H94" s="94">
        <f>'Valbara Tjänster'!EP28</f>
        <v>0</v>
      </c>
      <c r="I94" s="115"/>
      <c r="J94" s="220">
        <f>'Valbara Tjänster'!EP29</f>
        <v>0</v>
      </c>
    </row>
    <row r="95" spans="3:10" s="90" customFormat="1" ht="15.75" hidden="1" customHeight="1" outlineLevel="1" x14ac:dyDescent="0.25">
      <c r="C95" s="107">
        <f>'Valbara Tjänster'!ET1</f>
        <v>0</v>
      </c>
      <c r="D95" s="114">
        <f>'Valbara Tjänster'!ET19</f>
        <v>0</v>
      </c>
      <c r="E95" s="115"/>
      <c r="F95" s="94">
        <f>'Valbara Tjänster'!ET27</f>
        <v>0</v>
      </c>
      <c r="G95" s="115"/>
      <c r="H95" s="94">
        <f>'Valbara Tjänster'!ET28</f>
        <v>0</v>
      </c>
      <c r="I95" s="115"/>
      <c r="J95" s="220">
        <f>'Valbara Tjänster'!ET29</f>
        <v>0</v>
      </c>
    </row>
    <row r="96" spans="3:10" s="90" customFormat="1" ht="15.75" hidden="1" customHeight="1" outlineLevel="1" x14ac:dyDescent="0.25">
      <c r="C96" s="107">
        <f>'Valbara Tjänster'!EX1</f>
        <v>0</v>
      </c>
      <c r="D96" s="114">
        <f>'Valbara Tjänster'!EX19</f>
        <v>0</v>
      </c>
      <c r="E96" s="115"/>
      <c r="F96" s="94">
        <f>'Valbara Tjänster'!EX27</f>
        <v>0</v>
      </c>
      <c r="G96" s="115"/>
      <c r="H96" s="94">
        <f>'Valbara Tjänster'!EX28</f>
        <v>0</v>
      </c>
      <c r="I96" s="115"/>
      <c r="J96" s="220">
        <f>'Valbara Tjänster'!EX29</f>
        <v>0</v>
      </c>
    </row>
    <row r="97" spans="3:10" s="90" customFormat="1" ht="15.75" hidden="1" customHeight="1" outlineLevel="1" x14ac:dyDescent="0.25">
      <c r="C97" s="107">
        <f>'Valbara Tjänster'!FB1</f>
        <v>0</v>
      </c>
      <c r="D97" s="114">
        <f>'Valbara Tjänster'!FB19</f>
        <v>0</v>
      </c>
      <c r="E97" s="115"/>
      <c r="F97" s="94">
        <f>'Valbara Tjänster'!FB27</f>
        <v>0</v>
      </c>
      <c r="G97" s="115"/>
      <c r="H97" s="94">
        <f>'Valbara Tjänster'!FB28</f>
        <v>0</v>
      </c>
      <c r="I97" s="115"/>
      <c r="J97" s="220">
        <f>'Valbara Tjänster'!FB29</f>
        <v>0</v>
      </c>
    </row>
    <row r="98" spans="3:10" s="90" customFormat="1" ht="15.75" hidden="1" customHeight="1" outlineLevel="1" x14ac:dyDescent="0.25">
      <c r="C98" s="107">
        <f>'Valbara Tjänster'!FF1</f>
        <v>0</v>
      </c>
      <c r="D98" s="114">
        <f>'Valbara Tjänster'!FF19</f>
        <v>0</v>
      </c>
      <c r="E98" s="115"/>
      <c r="F98" s="94">
        <f>'Valbara Tjänster'!FF27</f>
        <v>0</v>
      </c>
      <c r="G98" s="115"/>
      <c r="H98" s="94">
        <f>'Valbara Tjänster'!FF28</f>
        <v>0</v>
      </c>
      <c r="I98" s="115"/>
      <c r="J98" s="220">
        <f>'Valbara Tjänster'!FF29</f>
        <v>0</v>
      </c>
    </row>
    <row r="99" spans="3:10" s="90" customFormat="1" ht="15.75" hidden="1" customHeight="1" outlineLevel="1" x14ac:dyDescent="0.25">
      <c r="C99" s="107">
        <f>'Valbara Tjänster'!FJ1</f>
        <v>0</v>
      </c>
      <c r="D99" s="114">
        <f>'Valbara Tjänster'!FJ19</f>
        <v>0</v>
      </c>
      <c r="E99" s="115"/>
      <c r="F99" s="94">
        <f>'Valbara Tjänster'!FJ27</f>
        <v>0</v>
      </c>
      <c r="G99" s="115"/>
      <c r="H99" s="94">
        <f>'Valbara Tjänster'!FJ28</f>
        <v>0</v>
      </c>
      <c r="I99" s="115"/>
      <c r="J99" s="220">
        <f>'Valbara Tjänster'!FJ29</f>
        <v>0</v>
      </c>
    </row>
    <row r="100" spans="3:10" s="90" customFormat="1" ht="15.75" hidden="1" customHeight="1" outlineLevel="1" x14ac:dyDescent="0.25">
      <c r="C100" s="107">
        <f>'Valbara Tjänster'!FN1</f>
        <v>0</v>
      </c>
      <c r="D100" s="114">
        <f>'Valbara Tjänster'!FN19</f>
        <v>0</v>
      </c>
      <c r="E100" s="115"/>
      <c r="F100" s="94">
        <f>'Valbara Tjänster'!FN27</f>
        <v>0</v>
      </c>
      <c r="G100" s="115"/>
      <c r="H100" s="94">
        <f>'Valbara Tjänster'!FN28</f>
        <v>0</v>
      </c>
      <c r="I100" s="115"/>
      <c r="J100" s="220">
        <f>'Valbara Tjänster'!FN29</f>
        <v>0</v>
      </c>
    </row>
    <row r="101" spans="3:10" s="90" customFormat="1" ht="15.75" hidden="1" customHeight="1" outlineLevel="1" x14ac:dyDescent="0.25">
      <c r="C101" s="107">
        <f>'Valbara Tjänster'!FR1</f>
        <v>0</v>
      </c>
      <c r="D101" s="114">
        <f>'Valbara Tjänster'!FR19</f>
        <v>0</v>
      </c>
      <c r="E101" s="115"/>
      <c r="F101" s="94">
        <f>'Valbara Tjänster'!FR27</f>
        <v>0</v>
      </c>
      <c r="G101" s="115"/>
      <c r="H101" s="94">
        <f>'Valbara Tjänster'!FR28</f>
        <v>0</v>
      </c>
      <c r="I101" s="115"/>
      <c r="J101" s="220">
        <f>'Valbara Tjänster'!FR29</f>
        <v>0</v>
      </c>
    </row>
    <row r="102" spans="3:10" s="90" customFormat="1" ht="15.75" hidden="1" customHeight="1" outlineLevel="1" x14ac:dyDescent="0.25">
      <c r="C102" s="107">
        <f>'Valbara Tjänster'!FV1</f>
        <v>0</v>
      </c>
      <c r="D102" s="114">
        <f>'Valbara Tjänster'!FV19</f>
        <v>0</v>
      </c>
      <c r="E102" s="115"/>
      <c r="F102" s="94">
        <f>'Valbara Tjänster'!FV27</f>
        <v>0</v>
      </c>
      <c r="G102" s="115"/>
      <c r="H102" s="94">
        <f>'Valbara Tjänster'!FV28</f>
        <v>0</v>
      </c>
      <c r="I102" s="115"/>
      <c r="J102" s="220">
        <f>'Valbara Tjänster'!FV29</f>
        <v>0</v>
      </c>
    </row>
    <row r="103" spans="3:10" s="90" customFormat="1" ht="15.75" hidden="1" customHeight="1" outlineLevel="1" x14ac:dyDescent="0.25">
      <c r="C103" s="107">
        <f>'Valbara Tjänster'!FZ1</f>
        <v>0</v>
      </c>
      <c r="D103" s="114">
        <f>'Valbara Tjänster'!FZ19</f>
        <v>0</v>
      </c>
      <c r="E103" s="115"/>
      <c r="F103" s="94">
        <f>'Valbara Tjänster'!FZ27</f>
        <v>0</v>
      </c>
      <c r="G103" s="115"/>
      <c r="H103" s="94">
        <f>'Valbara Tjänster'!FZ28</f>
        <v>0</v>
      </c>
      <c r="I103" s="115"/>
      <c r="J103" s="220">
        <f>'Valbara Tjänster'!FZ29</f>
        <v>0</v>
      </c>
    </row>
    <row r="104" spans="3:10" s="90" customFormat="1" ht="15.75" hidden="1" customHeight="1" outlineLevel="1" x14ac:dyDescent="0.25">
      <c r="C104" s="107">
        <f>'Valbara Tjänster'!GD1</f>
        <v>0</v>
      </c>
      <c r="D104" s="114">
        <f>'Valbara Tjänster'!GD19</f>
        <v>0</v>
      </c>
      <c r="E104" s="115"/>
      <c r="F104" s="94">
        <f>'Valbara Tjänster'!GD27</f>
        <v>0</v>
      </c>
      <c r="G104" s="115"/>
      <c r="H104" s="94">
        <f>'Valbara Tjänster'!GD28</f>
        <v>0</v>
      </c>
      <c r="I104" s="115"/>
      <c r="J104" s="220">
        <f>'Valbara Tjänster'!GD29</f>
        <v>0</v>
      </c>
    </row>
    <row r="105" spans="3:10" s="90" customFormat="1" ht="15.75" hidden="1" customHeight="1" outlineLevel="1" x14ac:dyDescent="0.25">
      <c r="C105" s="107">
        <f>'Valbara Tjänster'!GH1</f>
        <v>0</v>
      </c>
      <c r="D105" s="114">
        <f>'Valbara Tjänster'!GH19</f>
        <v>0</v>
      </c>
      <c r="E105" s="115"/>
      <c r="F105" s="94">
        <f>'Valbara Tjänster'!GH27</f>
        <v>0</v>
      </c>
      <c r="G105" s="115"/>
      <c r="H105" s="94">
        <f>'Valbara Tjänster'!GH28</f>
        <v>0</v>
      </c>
      <c r="I105" s="115"/>
      <c r="J105" s="220">
        <f>'Valbara Tjänster'!GH29</f>
        <v>0</v>
      </c>
    </row>
    <row r="106" spans="3:10" s="90" customFormat="1" ht="15.75" hidden="1" customHeight="1" outlineLevel="1" x14ac:dyDescent="0.25">
      <c r="C106" s="107">
        <f>'Valbara Tjänster'!GL1</f>
        <v>0</v>
      </c>
      <c r="D106" s="114">
        <f>'Valbara Tjänster'!GL19</f>
        <v>0</v>
      </c>
      <c r="E106" s="115"/>
      <c r="F106" s="94">
        <f>'Valbara Tjänster'!GL27</f>
        <v>0</v>
      </c>
      <c r="G106" s="115"/>
      <c r="H106" s="94">
        <f>'Valbara Tjänster'!GL28</f>
        <v>0</v>
      </c>
      <c r="I106" s="115"/>
      <c r="J106" s="220">
        <f>'Valbara Tjänster'!GL29</f>
        <v>0</v>
      </c>
    </row>
    <row r="107" spans="3:10" s="90" customFormat="1" ht="15.75" hidden="1" customHeight="1" outlineLevel="1" thickBot="1" x14ac:dyDescent="0.3">
      <c r="C107" s="117">
        <f>'Valbara Tjänster'!GP1</f>
        <v>0</v>
      </c>
      <c r="D107" s="118">
        <f>'Valbara Tjänster'!GP19</f>
        <v>0</v>
      </c>
      <c r="E107" s="119"/>
      <c r="F107" s="95">
        <f>'Valbara Tjänster'!GP27</f>
        <v>0</v>
      </c>
      <c r="G107" s="119"/>
      <c r="H107" s="95">
        <f>'Valbara Tjänster'!GP28</f>
        <v>0</v>
      </c>
      <c r="I107" s="119"/>
      <c r="J107" s="221">
        <f>'Valbara Tjänster'!GP29</f>
        <v>0</v>
      </c>
    </row>
    <row r="108" spans="3:10" hidden="1" outlineLevel="1" x14ac:dyDescent="0.25">
      <c r="C108" s="115"/>
      <c r="D108" s="114"/>
      <c r="E108" s="115"/>
      <c r="F108" s="115"/>
      <c r="G108" s="115"/>
      <c r="H108" s="115"/>
      <c r="I108" s="115"/>
      <c r="J108" s="115"/>
    </row>
    <row r="109" spans="3:10" ht="15.75" collapsed="1" thickBot="1" x14ac:dyDescent="0.3">
      <c r="C109" s="115"/>
      <c r="D109" s="115"/>
      <c r="E109" s="115"/>
      <c r="F109" s="115"/>
      <c r="G109" s="115"/>
      <c r="H109" s="115"/>
      <c r="I109" s="115"/>
      <c r="J109" s="115"/>
    </row>
    <row r="110" spans="3:10" ht="21" x14ac:dyDescent="0.25">
      <c r="C110" s="108" t="s">
        <v>58</v>
      </c>
      <c r="D110" s="109">
        <f>SUM(D111:D131)</f>
        <v>1209976.9838106204</v>
      </c>
      <c r="E110" s="110"/>
      <c r="F110" s="93" t="s">
        <v>39</v>
      </c>
      <c r="G110" s="111"/>
      <c r="H110" s="124"/>
      <c r="I110" s="110"/>
      <c r="J110" s="122"/>
    </row>
    <row r="111" spans="3:10" ht="13.5" hidden="1" customHeight="1" outlineLevel="1" x14ac:dyDescent="0.25">
      <c r="C111" s="107" t="str">
        <f>'Gemensamma i utveckling'!C1</f>
        <v>Utvecklingsram 2023</v>
      </c>
      <c r="D111" s="114">
        <f>'Gemensamma i utveckling'!C22</f>
        <v>1209976.9838106204</v>
      </c>
      <c r="E111" s="115"/>
      <c r="F111" s="94" t="str">
        <f>'Gemensamma i utveckling'!C30</f>
        <v xml:space="preserve">Faktureras i januari för helår 2022 </v>
      </c>
      <c r="G111" s="115"/>
      <c r="H111" s="115" t="str">
        <f>'Gemensamma i utveckling'!C31</f>
        <v>Engång</v>
      </c>
      <c r="I111" s="115"/>
      <c r="J111" s="116" t="str">
        <f>'Gemensamma i utveckling'!C32</f>
        <v>Januari</v>
      </c>
    </row>
    <row r="112" spans="3:10" ht="13.5" hidden="1" customHeight="1" outlineLevel="1" x14ac:dyDescent="0.25">
      <c r="C112" s="107" t="str">
        <f>'Gemensamma i utveckling'!D1</f>
        <v>Utveckling/förvaltning 1177 tidboking</v>
      </c>
      <c r="D112" s="114">
        <f>'Gemensamma i utveckling'!D22</f>
        <v>0</v>
      </c>
      <c r="E112" s="115"/>
      <c r="F112" s="94" t="str">
        <f>'Gemensamma i utveckling'!D30</f>
        <v xml:space="preserve"> -</v>
      </c>
      <c r="G112" s="115"/>
      <c r="H112" s="115" t="str">
        <f>'Gemensamma i utveckling'!D31</f>
        <v xml:space="preserve"> -</v>
      </c>
      <c r="I112" s="115"/>
      <c r="J112" s="116" t="str">
        <f>'Gemensamma i utveckling'!D32</f>
        <v xml:space="preserve"> -</v>
      </c>
    </row>
    <row r="113" spans="3:10" ht="13.5" hidden="1" customHeight="1" outlineLevel="1" x14ac:dyDescent="0.25">
      <c r="C113" s="107" t="str">
        <f>'Gemensamma i utveckling'!E1</f>
        <v>Fortsatt utveckling SITHS</v>
      </c>
      <c r="D113" s="114">
        <f>'Gemensamma i utveckling'!E22</f>
        <v>0</v>
      </c>
      <c r="E113" s="115"/>
      <c r="F113" s="106" t="str">
        <f>'Gemensamma i utveckling'!E30</f>
        <v>Ingen fakt 2023</v>
      </c>
      <c r="G113" s="115"/>
      <c r="H113" s="125" t="str">
        <f>'Gemensamma i utveckling'!E31</f>
        <v xml:space="preserve"> -</v>
      </c>
      <c r="I113" s="115"/>
      <c r="J113" s="123" t="str">
        <f>'Gemensamma i utveckling'!E32</f>
        <v xml:space="preserve"> -</v>
      </c>
    </row>
    <row r="114" spans="3:10" ht="13.5" hidden="1" customHeight="1" outlineLevel="1" x14ac:dyDescent="0.25">
      <c r="C114" s="107" t="str">
        <f>'Gemensamma i utveckling'!F1</f>
        <v>Pascal NLL-anpassning</v>
      </c>
      <c r="D114" s="114">
        <f>'Gemensamma i utveckling'!F22</f>
        <v>0</v>
      </c>
      <c r="E114" s="115"/>
      <c r="F114" s="94" t="str">
        <f>'Gemensamma i utveckling'!F30</f>
        <v>Ingen fakt 2023</v>
      </c>
      <c r="G114" s="115"/>
      <c r="H114" s="115" t="str">
        <f>'Gemensamma i utveckling'!F31</f>
        <v xml:space="preserve"> -</v>
      </c>
      <c r="I114" s="115"/>
      <c r="J114" s="116" t="str">
        <f>'Gemensamma i utveckling'!F32</f>
        <v xml:space="preserve"> -</v>
      </c>
    </row>
    <row r="115" spans="3:10" ht="13.5" hidden="1" customHeight="1" outlineLevel="1" x14ac:dyDescent="0.25">
      <c r="C115" s="107" t="str">
        <f>'Gemensamma i utveckling'!G1</f>
        <v>Utbyte av Säkerhetstj.</v>
      </c>
      <c r="D115" s="114">
        <f>'Gemensamma i utveckling'!G22</f>
        <v>0</v>
      </c>
      <c r="E115" s="115"/>
      <c r="F115" s="94" t="str">
        <f>'Gemensamma i utveckling'!G30</f>
        <v>Ingen fakt 2023</v>
      </c>
      <c r="G115" s="115"/>
      <c r="H115" s="115" t="str">
        <f>'Gemensamma i utveckling'!G31</f>
        <v xml:space="preserve"> -</v>
      </c>
      <c r="I115" s="115"/>
      <c r="J115" s="116" t="str">
        <f>'Gemensamma i utveckling'!G32</f>
        <v xml:space="preserve"> -</v>
      </c>
    </row>
    <row r="116" spans="3:10" ht="13.5" hidden="1" customHeight="1" outlineLevel="1" x14ac:dyDescent="0.25">
      <c r="C116" s="107" t="str">
        <f>'Gemensamma i utveckling'!H1</f>
        <v>Ny katalogtjänst HSA</v>
      </c>
      <c r="D116" s="114">
        <f>'Gemensamma i utveckling'!H22</f>
        <v>0</v>
      </c>
      <c r="E116" s="115"/>
      <c r="F116" s="94" t="str">
        <f>'Gemensamma i utveckling'!H30</f>
        <v>Ingen fakt 2023</v>
      </c>
      <c r="G116" s="115"/>
      <c r="H116" s="115" t="str">
        <f>'Gemensamma i utveckling'!H31</f>
        <v xml:space="preserve"> -</v>
      </c>
      <c r="I116" s="115"/>
      <c r="J116" s="116" t="str">
        <f>'Gemensamma i utveckling'!H32</f>
        <v xml:space="preserve"> -</v>
      </c>
    </row>
    <row r="117" spans="3:10" s="90" customFormat="1" ht="13.5" hidden="1" customHeight="1" outlineLevel="1" x14ac:dyDescent="0.25">
      <c r="C117" s="107" t="str">
        <f>'Gemensamma i utveckling'!I1</f>
        <v>Journalen &amp; NPÖ plattformsutv.</v>
      </c>
      <c r="D117" s="114">
        <f>'Gemensamma i utveckling'!I22</f>
        <v>0</v>
      </c>
      <c r="E117" s="115"/>
      <c r="F117" s="94" t="str">
        <f>'Gemensamma i utveckling'!I30</f>
        <v>Ingen fakt 2023</v>
      </c>
      <c r="G117" s="115"/>
      <c r="H117" s="90" t="str">
        <f>'Gemensamma i utveckling'!I31</f>
        <v xml:space="preserve"> -</v>
      </c>
      <c r="I117" s="115"/>
      <c r="J117" s="116" t="str">
        <f>'Gemensamma i utveckling'!I32</f>
        <v xml:space="preserve"> -</v>
      </c>
    </row>
    <row r="118" spans="3:10" s="90" customFormat="1" ht="13.5" hidden="1" customHeight="1" outlineLevel="1" x14ac:dyDescent="0.25">
      <c r="C118" s="107" t="str">
        <f>'Gemensamma i utveckling'!J1</f>
        <v xml:space="preserve">Hitta och jämför hjälpmedel på 1177 </v>
      </c>
      <c r="D118" s="114">
        <f>'Gemensamma i utveckling'!J22</f>
        <v>0</v>
      </c>
      <c r="E118" s="115"/>
      <c r="F118" s="94" t="str">
        <f>'Gemensamma i utveckling'!J30</f>
        <v>Ingen avs.förkl. Sannolikt finansiering utv.ram</v>
      </c>
      <c r="G118" s="115"/>
      <c r="H118" s="115" t="str">
        <f>'Gemensamma i utveckling'!J31</f>
        <v xml:space="preserve"> -</v>
      </c>
      <c r="I118" s="115"/>
      <c r="J118" s="116" t="str">
        <f>'Gemensamma i utveckling'!J32</f>
        <v xml:space="preserve"> -</v>
      </c>
    </row>
    <row r="119" spans="3:10" s="90" customFormat="1" ht="13.5" hidden="1" customHeight="1" outlineLevel="1" x14ac:dyDescent="0.25">
      <c r="C119" s="107" t="str">
        <f>'Gemensamma i utveckling'!K1</f>
        <v>Självbetjäning Hjälpmedel Via 1177</v>
      </c>
      <c r="D119" s="114">
        <f>'Gemensamma i utveckling'!K22</f>
        <v>0</v>
      </c>
      <c r="E119" s="115"/>
      <c r="F119" s="94" t="str">
        <f>'Gemensamma i utveckling'!K30</f>
        <v>Väntar på avsiktsförklaring</v>
      </c>
      <c r="G119" s="115"/>
      <c r="H119" s="115">
        <f>'Gemensamma i utveckling'!K31</f>
        <v>0</v>
      </c>
      <c r="I119" s="115"/>
      <c r="J119" s="116" t="str">
        <f>'Gemensamma i utveckling'!K32</f>
        <v xml:space="preserve"> -</v>
      </c>
    </row>
    <row r="120" spans="3:10" s="90" customFormat="1" ht="13.5" hidden="1" customHeight="1" outlineLevel="1" x14ac:dyDescent="0.25">
      <c r="C120" s="107">
        <f>'Gemensamma i utveckling'!L1</f>
        <v>0</v>
      </c>
      <c r="D120" s="114">
        <f>'Gemensamma i utveckling'!L22</f>
        <v>0</v>
      </c>
      <c r="E120" s="115"/>
      <c r="F120" s="94">
        <f>'Gemensamma i utveckling'!L30</f>
        <v>0</v>
      </c>
      <c r="G120" s="115"/>
      <c r="H120" s="115">
        <f>'Gemensamma i utveckling'!L31</f>
        <v>0</v>
      </c>
      <c r="I120" s="115"/>
      <c r="J120" s="116">
        <f>'Gemensamma i utveckling'!L32</f>
        <v>0</v>
      </c>
    </row>
    <row r="121" spans="3:10" s="90" customFormat="1" ht="13.5" hidden="1" customHeight="1" outlineLevel="1" x14ac:dyDescent="0.25">
      <c r="C121" s="107">
        <f>'Gemensamma i utveckling'!M1</f>
        <v>0</v>
      </c>
      <c r="D121" s="114">
        <f>'Gemensamma i utveckling'!M22</f>
        <v>0</v>
      </c>
      <c r="E121" s="115"/>
      <c r="F121" s="94">
        <f>'Gemensamma i utveckling'!M30</f>
        <v>0</v>
      </c>
      <c r="G121" s="115"/>
      <c r="H121" s="115">
        <f>'Gemensamma i utveckling'!M31</f>
        <v>0</v>
      </c>
      <c r="I121" s="115"/>
      <c r="J121" s="116">
        <f>'Gemensamma i utveckling'!M32</f>
        <v>0</v>
      </c>
    </row>
    <row r="122" spans="3:10" s="90" customFormat="1" ht="13.5" hidden="1" customHeight="1" outlineLevel="1" x14ac:dyDescent="0.25">
      <c r="C122" s="107">
        <f>'Gemensamma i utveckling'!N1</f>
        <v>0</v>
      </c>
      <c r="D122" s="114">
        <f>'Gemensamma i utveckling'!N22</f>
        <v>0</v>
      </c>
      <c r="E122" s="115"/>
      <c r="F122" s="94">
        <f>'Gemensamma i utveckling'!N30</f>
        <v>0</v>
      </c>
      <c r="G122" s="115"/>
      <c r="H122" s="115">
        <f>'Gemensamma i utveckling'!N31</f>
        <v>0</v>
      </c>
      <c r="I122" s="115"/>
      <c r="J122" s="116">
        <f>'Gemensamma i utveckling'!N32</f>
        <v>0</v>
      </c>
    </row>
    <row r="123" spans="3:10" s="90" customFormat="1" ht="13.5" hidden="1" customHeight="1" outlineLevel="1" x14ac:dyDescent="0.25">
      <c r="C123" s="107">
        <f>'Gemensamma i utveckling'!O1</f>
        <v>0</v>
      </c>
      <c r="D123" s="114">
        <f>'Gemensamma i utveckling'!O22</f>
        <v>0</v>
      </c>
      <c r="E123" s="115"/>
      <c r="F123" s="94">
        <f>'Gemensamma i utveckling'!O30</f>
        <v>0</v>
      </c>
      <c r="G123" s="115"/>
      <c r="H123" s="115">
        <f>'Gemensamma i utveckling'!O31</f>
        <v>0</v>
      </c>
      <c r="I123" s="115"/>
      <c r="J123" s="116">
        <f>'Gemensamma i utveckling'!O32</f>
        <v>0</v>
      </c>
    </row>
    <row r="124" spans="3:10" s="90" customFormat="1" ht="13.5" hidden="1" customHeight="1" outlineLevel="1" x14ac:dyDescent="0.25">
      <c r="C124" s="107">
        <f>'Gemensamma i utveckling'!P1</f>
        <v>0</v>
      </c>
      <c r="D124" s="114">
        <f>'Gemensamma i utveckling'!P22</f>
        <v>0</v>
      </c>
      <c r="E124" s="115"/>
      <c r="F124" s="94">
        <f>'Gemensamma i utveckling'!P30</f>
        <v>0</v>
      </c>
      <c r="G124" s="115"/>
      <c r="H124" s="115">
        <f>'Gemensamma i utveckling'!P31</f>
        <v>0</v>
      </c>
      <c r="I124" s="115"/>
      <c r="J124" s="116">
        <f>'Gemensamma i utveckling'!P32</f>
        <v>0</v>
      </c>
    </row>
    <row r="125" spans="3:10" s="90" customFormat="1" ht="13.5" hidden="1" customHeight="1" outlineLevel="1" x14ac:dyDescent="0.25">
      <c r="C125" s="107">
        <f>'Gemensamma i utveckling'!Q1</f>
        <v>0</v>
      </c>
      <c r="D125" s="114">
        <f>'Gemensamma i utveckling'!Q22</f>
        <v>0</v>
      </c>
      <c r="E125" s="115"/>
      <c r="F125" s="94">
        <f>'Gemensamma i utveckling'!Q30</f>
        <v>0</v>
      </c>
      <c r="G125" s="115"/>
      <c r="H125" s="115">
        <f>'Gemensamma i utveckling'!Q31</f>
        <v>0</v>
      </c>
      <c r="I125" s="115"/>
      <c r="J125" s="116">
        <f>'Gemensamma i utveckling'!Q32</f>
        <v>0</v>
      </c>
    </row>
    <row r="126" spans="3:10" s="90" customFormat="1" ht="13.5" hidden="1" customHeight="1" outlineLevel="1" x14ac:dyDescent="0.25">
      <c r="C126" s="107">
        <f>'Gemensamma i utveckling'!R1</f>
        <v>0</v>
      </c>
      <c r="D126" s="114">
        <f>'Gemensamma i utveckling'!R22</f>
        <v>0</v>
      </c>
      <c r="E126" s="115"/>
      <c r="F126" s="94">
        <f>'Gemensamma i utveckling'!R30</f>
        <v>0</v>
      </c>
      <c r="G126" s="115"/>
      <c r="H126" s="115">
        <f>'Gemensamma i utveckling'!R31</f>
        <v>0</v>
      </c>
      <c r="I126" s="115"/>
      <c r="J126" s="116">
        <f>'Gemensamma i utveckling'!R32</f>
        <v>0</v>
      </c>
    </row>
    <row r="127" spans="3:10" s="90" customFormat="1" ht="13.5" hidden="1" customHeight="1" outlineLevel="1" x14ac:dyDescent="0.25">
      <c r="C127" s="107">
        <f>'Gemensamma i utveckling'!S1</f>
        <v>0</v>
      </c>
      <c r="D127" s="114">
        <f>'Gemensamma i utveckling'!S22</f>
        <v>0</v>
      </c>
      <c r="E127" s="115"/>
      <c r="F127" s="94">
        <f>'Gemensamma i utveckling'!S30</f>
        <v>0</v>
      </c>
      <c r="G127" s="115"/>
      <c r="H127" s="115">
        <f>'Gemensamma i utveckling'!S31</f>
        <v>0</v>
      </c>
      <c r="I127" s="115"/>
      <c r="J127" s="116">
        <f>'Gemensamma i utveckling'!S32</f>
        <v>0</v>
      </c>
    </row>
    <row r="128" spans="3:10" s="90" customFormat="1" ht="13.5" hidden="1" customHeight="1" outlineLevel="1" x14ac:dyDescent="0.25">
      <c r="C128" s="107">
        <f>'Gemensamma i utveckling'!T1</f>
        <v>0</v>
      </c>
      <c r="D128" s="114">
        <f>'Gemensamma i utveckling'!T22</f>
        <v>0</v>
      </c>
      <c r="E128" s="115"/>
      <c r="F128" s="94">
        <f>'Gemensamma i utveckling'!T30</f>
        <v>0</v>
      </c>
      <c r="G128" s="115"/>
      <c r="H128" s="115">
        <f>'Gemensamma i utveckling'!T31</f>
        <v>0</v>
      </c>
      <c r="I128" s="115"/>
      <c r="J128" s="116">
        <f>'Gemensamma i utveckling'!T32</f>
        <v>0</v>
      </c>
    </row>
    <row r="129" spans="3:10" s="90" customFormat="1" ht="13.5" hidden="1" customHeight="1" outlineLevel="1" x14ac:dyDescent="0.25">
      <c r="C129" s="107">
        <f>'Gemensamma i utveckling'!U1</f>
        <v>0</v>
      </c>
      <c r="D129" s="114">
        <f>'Gemensamma i utveckling'!U22</f>
        <v>0</v>
      </c>
      <c r="E129" s="115"/>
      <c r="F129" s="94">
        <f>'Gemensamma i utveckling'!U30</f>
        <v>0</v>
      </c>
      <c r="G129" s="115"/>
      <c r="H129" s="115">
        <f>'Gemensamma i utveckling'!U31</f>
        <v>0</v>
      </c>
      <c r="I129" s="115"/>
      <c r="J129" s="116">
        <f>'Gemensamma i utveckling'!U32</f>
        <v>0</v>
      </c>
    </row>
    <row r="130" spans="3:10" s="90" customFormat="1" ht="13.5" hidden="1" customHeight="1" outlineLevel="1" x14ac:dyDescent="0.25">
      <c r="C130" s="107">
        <f>'Gemensamma i utveckling'!V1</f>
        <v>0</v>
      </c>
      <c r="D130" s="114">
        <f>'Gemensamma i utveckling'!V22</f>
        <v>0</v>
      </c>
      <c r="E130" s="115"/>
      <c r="F130" s="94">
        <f>'Gemensamma i utveckling'!V30</f>
        <v>0</v>
      </c>
      <c r="G130" s="115"/>
      <c r="H130" s="115">
        <f>'Gemensamma i utveckling'!V31</f>
        <v>0</v>
      </c>
      <c r="I130" s="115"/>
      <c r="J130" s="116">
        <f>'Gemensamma i utveckling'!V32</f>
        <v>0</v>
      </c>
    </row>
    <row r="131" spans="3:10" ht="13.5" hidden="1" customHeight="1" outlineLevel="1" thickBot="1" x14ac:dyDescent="0.3">
      <c r="C131" s="117">
        <f>'Gemensamma i utveckling'!W1</f>
        <v>0</v>
      </c>
      <c r="D131" s="118">
        <f>'Gemensamma i utveckling'!W22</f>
        <v>0</v>
      </c>
      <c r="E131" s="119"/>
      <c r="F131" s="95">
        <f>'Gemensamma i utveckling'!W30</f>
        <v>0</v>
      </c>
      <c r="G131" s="119"/>
      <c r="H131" s="119">
        <f>'Gemensamma i utveckling'!W31</f>
        <v>0</v>
      </c>
      <c r="I131" s="119"/>
      <c r="J131" s="120">
        <f>'Gemensamma i utveckling'!W32</f>
        <v>0</v>
      </c>
    </row>
    <row r="132" spans="3:10" hidden="1" outlineLevel="1" x14ac:dyDescent="0.25">
      <c r="C132" s="115"/>
      <c r="D132" s="114"/>
      <c r="E132" s="115"/>
      <c r="F132" s="115"/>
      <c r="G132" s="115"/>
      <c r="H132" s="115"/>
      <c r="I132" s="115"/>
      <c r="J132" s="115"/>
    </row>
    <row r="133" spans="3:10" ht="15.75" collapsed="1" thickBot="1" x14ac:dyDescent="0.3">
      <c r="C133" s="115"/>
      <c r="D133" s="115"/>
      <c r="E133" s="115"/>
      <c r="F133" s="115"/>
      <c r="G133" s="115"/>
      <c r="H133" s="115"/>
      <c r="I133" s="115"/>
      <c r="J133" s="115"/>
    </row>
    <row r="134" spans="3:10" ht="21" x14ac:dyDescent="0.25">
      <c r="C134" s="108" t="s">
        <v>59</v>
      </c>
      <c r="D134" s="109">
        <f>SUM(D135:D163)</f>
        <v>819862.60967779998</v>
      </c>
      <c r="E134" s="110"/>
      <c r="F134" s="110" t="s">
        <v>39</v>
      </c>
      <c r="G134" s="110"/>
      <c r="H134" s="110"/>
      <c r="I134" s="110"/>
      <c r="J134" s="122"/>
    </row>
    <row r="135" spans="3:10" hidden="1" outlineLevel="1" x14ac:dyDescent="0.25">
      <c r="C135" s="107" t="str">
        <f>'Valbara i utveckling'!F1</f>
        <v>Terminologitjänst NY!</v>
      </c>
      <c r="D135" s="114">
        <f>'Valbara i utveckling'!F22</f>
        <v>0</v>
      </c>
      <c r="E135" s="115"/>
      <c r="F135" s="115" t="str">
        <f>'Valbara i utveckling'!F30</f>
        <v>Kvartal förskott</v>
      </c>
      <c r="G135" s="115"/>
      <c r="H135" s="115" t="str">
        <f>'Valbara i utveckling'!F31</f>
        <v>Dec,Mar,Jun,Sep</v>
      </c>
      <c r="I135" s="115"/>
      <c r="J135" s="116">
        <f>'Valbara i utveckling'!F32</f>
        <v>0</v>
      </c>
    </row>
    <row r="136" spans="3:10" hidden="1" outlineLevel="1" x14ac:dyDescent="0.25">
      <c r="C136" s="107" t="str">
        <f>'Valbara i utveckling'!J1</f>
        <v xml:space="preserve"> Verksamhetsstöd 1177 på telefon</v>
      </c>
      <c r="D136" s="114">
        <f>'Valbara i utveckling'!J22</f>
        <v>819862.60967779998</v>
      </c>
      <c r="E136" s="115"/>
      <c r="F136" s="115" t="str">
        <f>'Valbara i utveckling'!J30</f>
        <v>Kvartal förskott</v>
      </c>
      <c r="G136" s="115"/>
      <c r="H136" s="115" t="str">
        <f>'Valbara i utveckling'!J31</f>
        <v>Dec,Mar,Jun,Sep</v>
      </c>
      <c r="I136" s="115"/>
      <c r="J136" s="126">
        <f>'Valbara i utveckling'!J32</f>
        <v>0</v>
      </c>
    </row>
    <row r="137" spans="3:10" hidden="1" outlineLevel="1" x14ac:dyDescent="0.25">
      <c r="C137" s="107" t="str">
        <f>'Valbara i utveckling'!N1</f>
        <v>ViSam</v>
      </c>
      <c r="D137" s="114">
        <f>'Valbara i utveckling'!N22</f>
        <v>0</v>
      </c>
      <c r="E137" s="115"/>
      <c r="F137" s="115" t="str">
        <f>'Valbara i utveckling'!N30</f>
        <v>Väntar avsiktsförklaring</v>
      </c>
      <c r="G137" s="115"/>
      <c r="H137" s="115">
        <f>'Valbara i utveckling'!N31</f>
        <v>0</v>
      </c>
      <c r="I137" s="115"/>
      <c r="J137" s="126">
        <f>'Valbara i utveckling'!N32</f>
        <v>0</v>
      </c>
    </row>
    <row r="138" spans="3:10" hidden="1" outlineLevel="1" x14ac:dyDescent="0.25">
      <c r="C138" s="107" t="str">
        <f>'Valbara i utveckling'!R1</f>
        <v>1177 symtombedömning och hänvisning "Listning"</v>
      </c>
      <c r="D138" s="114">
        <f>'Valbara i utveckling'!R22</f>
        <v>0</v>
      </c>
      <c r="E138" s="115"/>
      <c r="F138" s="115" t="str">
        <f>'Valbara i utveckling'!R30</f>
        <v>Faktureras ej 2023</v>
      </c>
      <c r="G138" s="115"/>
      <c r="H138" s="115">
        <f>'Valbara i utveckling'!R31</f>
        <v>0</v>
      </c>
      <c r="I138" s="115"/>
      <c r="J138" s="126" t="str">
        <f>'Valbara i utveckling'!R32</f>
        <v>Väntar Avsiktsförkl</v>
      </c>
    </row>
    <row r="139" spans="3:10" hidden="1" outlineLevel="1" x14ac:dyDescent="0.25">
      <c r="C139" s="107">
        <f>'Valbara i utveckling'!V1</f>
        <v>0</v>
      </c>
      <c r="D139" s="114">
        <f>'Valbara i utveckling'!V22</f>
        <v>0</v>
      </c>
      <c r="E139" s="115"/>
      <c r="F139" s="94">
        <f>'Valbara i utveckling'!V30</f>
        <v>0</v>
      </c>
      <c r="G139" s="115"/>
      <c r="H139" s="94">
        <f>'Valbara i utveckling'!V31</f>
        <v>0</v>
      </c>
      <c r="I139" s="115"/>
      <c r="J139" s="126">
        <f>'Valbara i utveckling'!V32</f>
        <v>0</v>
      </c>
    </row>
    <row r="140" spans="3:10" ht="30" hidden="1" outlineLevel="1" x14ac:dyDescent="0.25">
      <c r="C140" s="107">
        <f>'Valbara i utveckling'!Z1</f>
        <v>0</v>
      </c>
      <c r="D140" s="114">
        <f>'Valbara i utveckling'!Z22</f>
        <v>0</v>
      </c>
      <c r="E140" s="115"/>
      <c r="F140" s="114">
        <f>'Valbara i utveckling'!Z30</f>
        <v>0</v>
      </c>
      <c r="G140" s="115"/>
      <c r="H140" s="115">
        <f>'Valbara i utveckling'!Z31</f>
        <v>0</v>
      </c>
      <c r="I140" s="115"/>
      <c r="J140" s="126">
        <f>'Valbara i utveckling'!Z32</f>
        <v>0</v>
      </c>
    </row>
    <row r="141" spans="3:10" hidden="1" outlineLevel="1" x14ac:dyDescent="0.25">
      <c r="C141" s="107">
        <f>'Valbara i utveckling'!AD1</f>
        <v>0</v>
      </c>
      <c r="D141" s="114">
        <f>'Valbara i utveckling'!AD22</f>
        <v>0</v>
      </c>
      <c r="E141" s="115"/>
      <c r="F141" s="115">
        <f>'Valbara i utveckling'!AD30</f>
        <v>0</v>
      </c>
      <c r="G141" s="115"/>
      <c r="H141" s="115">
        <f>'Valbara i utveckling'!AD31</f>
        <v>0</v>
      </c>
      <c r="I141" s="115"/>
      <c r="J141" s="126">
        <f>'Valbara i utveckling'!AD32</f>
        <v>0</v>
      </c>
    </row>
    <row r="142" spans="3:10" hidden="1" outlineLevel="1" x14ac:dyDescent="0.25">
      <c r="C142" s="107">
        <f>'Valbara i utveckling'!AH1</f>
        <v>0</v>
      </c>
      <c r="D142" s="114">
        <f>'Valbara i utveckling'!AH22</f>
        <v>0</v>
      </c>
      <c r="E142" s="115"/>
      <c r="F142" s="115">
        <f>'Valbara i utveckling'!AH30</f>
        <v>0</v>
      </c>
      <c r="G142" s="115"/>
      <c r="H142" s="115">
        <f>'Valbara i utveckling'!AH31</f>
        <v>0</v>
      </c>
      <c r="I142" s="115"/>
      <c r="J142" s="126">
        <f>'Valbara i utveckling'!AH32</f>
        <v>0</v>
      </c>
    </row>
    <row r="143" spans="3:10" hidden="1" outlineLevel="1" x14ac:dyDescent="0.25">
      <c r="C143" s="107">
        <f>'Valbara i utveckling'!AL1</f>
        <v>0</v>
      </c>
      <c r="D143" s="114">
        <f>'Valbara i utveckling'!AL22</f>
        <v>0</v>
      </c>
      <c r="E143" s="115"/>
      <c r="F143" s="115">
        <f>'Valbara i utveckling'!AL30</f>
        <v>0</v>
      </c>
      <c r="G143" s="115"/>
      <c r="H143" s="115">
        <f>'Valbara i utveckling'!AL31</f>
        <v>0</v>
      </c>
      <c r="I143" s="115"/>
      <c r="J143" s="126">
        <f>'Valbara i utveckling'!AL32</f>
        <v>0</v>
      </c>
    </row>
    <row r="144" spans="3:10" hidden="1" outlineLevel="1" x14ac:dyDescent="0.25">
      <c r="C144" s="107">
        <f>'Valbara i utveckling'!AP1</f>
        <v>0</v>
      </c>
      <c r="D144" s="114">
        <f>'Valbara i utveckling'!AP22</f>
        <v>0</v>
      </c>
      <c r="E144" s="115"/>
      <c r="F144" s="115">
        <f>'Valbara i utveckling'!AP30</f>
        <v>0</v>
      </c>
      <c r="G144" s="115"/>
      <c r="H144" s="115">
        <f>'Valbara i utveckling'!AP31</f>
        <v>0</v>
      </c>
      <c r="I144" s="115"/>
      <c r="J144" s="126">
        <f>'Valbara i utveckling'!AP32</f>
        <v>0</v>
      </c>
    </row>
    <row r="145" spans="3:10" hidden="1" outlineLevel="1" x14ac:dyDescent="0.25">
      <c r="C145" s="107">
        <f>'Valbara i utveckling'!AT1</f>
        <v>0</v>
      </c>
      <c r="D145" s="114">
        <f>'Valbara i utveckling'!AT22</f>
        <v>0</v>
      </c>
      <c r="E145" s="115"/>
      <c r="F145" s="115">
        <f>'Valbara i utveckling'!AT30</f>
        <v>0</v>
      </c>
      <c r="G145" s="115"/>
      <c r="H145" s="115">
        <f>'Valbara i utveckling'!AT31</f>
        <v>0</v>
      </c>
      <c r="I145" s="115"/>
      <c r="J145" s="126">
        <f>'Valbara i utveckling'!AT32</f>
        <v>0</v>
      </c>
    </row>
    <row r="146" spans="3:10" hidden="1" outlineLevel="1" x14ac:dyDescent="0.25">
      <c r="C146" s="107">
        <f>'Valbara i utveckling'!AX1</f>
        <v>0</v>
      </c>
      <c r="D146" s="114">
        <f>'Valbara i utveckling'!AX22</f>
        <v>0</v>
      </c>
      <c r="E146" s="115"/>
      <c r="F146" s="115">
        <f>'Valbara i utveckling'!AX30</f>
        <v>0</v>
      </c>
      <c r="G146" s="115"/>
      <c r="H146" s="115">
        <f>'Valbara i utveckling'!AX31</f>
        <v>0</v>
      </c>
      <c r="I146" s="115"/>
      <c r="J146" s="126">
        <f>'Valbara i utveckling'!AX32</f>
        <v>0</v>
      </c>
    </row>
    <row r="147" spans="3:10" hidden="1" outlineLevel="1" x14ac:dyDescent="0.25">
      <c r="C147" s="107">
        <f>'Valbara i utveckling'!BB1</f>
        <v>0</v>
      </c>
      <c r="D147" s="114">
        <f>'Valbara i utveckling'!BB22</f>
        <v>0</v>
      </c>
      <c r="E147" s="115"/>
      <c r="F147" s="115">
        <f>'Valbara i utveckling'!BB30</f>
        <v>0</v>
      </c>
      <c r="G147" s="115"/>
      <c r="H147" s="115">
        <f>'Valbara i utveckling'!BB31</f>
        <v>0</v>
      </c>
      <c r="I147" s="115"/>
      <c r="J147" s="126">
        <f>'Valbara i utveckling'!BB32</f>
        <v>0</v>
      </c>
    </row>
    <row r="148" spans="3:10" hidden="1" outlineLevel="1" x14ac:dyDescent="0.25">
      <c r="C148" s="107">
        <f>'Valbara i utveckling'!BF1</f>
        <v>0</v>
      </c>
      <c r="D148" s="114">
        <f>'Valbara i utveckling'!BF22</f>
        <v>0</v>
      </c>
      <c r="E148" s="115"/>
      <c r="F148" s="115">
        <f>'Valbara i utveckling'!BF30</f>
        <v>0</v>
      </c>
      <c r="G148" s="115"/>
      <c r="H148" s="115">
        <f>'Valbara i utveckling'!BF31</f>
        <v>0</v>
      </c>
      <c r="I148" s="115"/>
      <c r="J148" s="126">
        <f>'Valbara i utveckling'!BF32</f>
        <v>0</v>
      </c>
    </row>
    <row r="149" spans="3:10" ht="15" hidden="1" customHeight="1" outlineLevel="1" x14ac:dyDescent="0.25">
      <c r="C149" s="107">
        <f>'Valbara i utveckling'!BJ1</f>
        <v>0</v>
      </c>
      <c r="D149" s="114">
        <f>'Valbara i utveckling'!BJ22</f>
        <v>0</v>
      </c>
      <c r="E149" s="115"/>
      <c r="F149" s="115">
        <f>'Valbara i utveckling'!BJ30</f>
        <v>0</v>
      </c>
      <c r="G149" s="115"/>
      <c r="H149" s="115">
        <f>'Valbara i utveckling'!BJ31</f>
        <v>0</v>
      </c>
      <c r="I149" s="115"/>
      <c r="J149" s="126">
        <f>'Valbara i utveckling'!BJ32</f>
        <v>0</v>
      </c>
    </row>
    <row r="150" spans="3:10" ht="15" hidden="1" customHeight="1" outlineLevel="1" x14ac:dyDescent="0.25">
      <c r="C150" s="107">
        <f>'Valbara i utveckling'!BN1</f>
        <v>0</v>
      </c>
      <c r="D150" s="114">
        <f>'Valbara i utveckling'!BN22</f>
        <v>0</v>
      </c>
      <c r="E150" s="115"/>
      <c r="F150" s="115">
        <f>'Valbara i utveckling'!BN30</f>
        <v>0</v>
      </c>
      <c r="G150" s="115"/>
      <c r="H150" s="115">
        <f>'Valbara i utveckling'!BN31</f>
        <v>0</v>
      </c>
      <c r="I150" s="115"/>
      <c r="J150" s="126">
        <f>'Valbara i utveckling'!BN32</f>
        <v>0</v>
      </c>
    </row>
    <row r="151" spans="3:10" ht="15" hidden="1" customHeight="1" outlineLevel="1" x14ac:dyDescent="0.25">
      <c r="C151" s="107">
        <f>'Valbara i utveckling'!BR1</f>
        <v>0</v>
      </c>
      <c r="D151" s="114">
        <f>'Valbara i utveckling'!BR22</f>
        <v>0</v>
      </c>
      <c r="E151" s="115"/>
      <c r="F151" s="115">
        <f>'Valbara i utveckling'!BR30</f>
        <v>0</v>
      </c>
      <c r="G151" s="115"/>
      <c r="H151" s="115">
        <f>'Valbara i utveckling'!BR31</f>
        <v>0</v>
      </c>
      <c r="I151" s="115"/>
      <c r="J151" s="116">
        <f>'Valbara i utveckling'!BR32</f>
        <v>0</v>
      </c>
    </row>
    <row r="152" spans="3:10" ht="15" hidden="1" customHeight="1" outlineLevel="1" x14ac:dyDescent="0.25">
      <c r="C152" s="107">
        <f>'Valbara i utveckling'!BV1</f>
        <v>0</v>
      </c>
      <c r="D152" s="114">
        <f>'Valbara i utveckling'!BV22</f>
        <v>0</v>
      </c>
      <c r="E152" s="115"/>
      <c r="F152" s="115">
        <f>'Valbara i utveckling'!BV30</f>
        <v>0</v>
      </c>
      <c r="G152" s="115"/>
      <c r="H152" s="115">
        <f>'Valbara i utveckling'!BV31</f>
        <v>0</v>
      </c>
      <c r="I152" s="115"/>
      <c r="J152" s="116">
        <f>'Valbara i utveckling'!BV32</f>
        <v>0</v>
      </c>
    </row>
    <row r="153" spans="3:10" ht="15" hidden="1" customHeight="1" outlineLevel="1" x14ac:dyDescent="0.25">
      <c r="C153" s="107">
        <f>'Valbara i utveckling'!BZ1</f>
        <v>0</v>
      </c>
      <c r="D153" s="114">
        <f>'Valbara i utveckling'!BZ22</f>
        <v>0</v>
      </c>
      <c r="E153" s="115"/>
      <c r="F153" s="115">
        <f>'Valbara i utveckling'!BZ30</f>
        <v>0</v>
      </c>
      <c r="G153" s="115"/>
      <c r="H153" s="115">
        <f>'Valbara i utveckling'!BZ31</f>
        <v>0</v>
      </c>
      <c r="I153" s="115"/>
      <c r="J153" s="116">
        <f>'Valbara i utveckling'!BZ32</f>
        <v>0</v>
      </c>
    </row>
    <row r="154" spans="3:10" ht="15" hidden="1" customHeight="1" outlineLevel="1" x14ac:dyDescent="0.25">
      <c r="C154" s="222">
        <f>'Valbara i utveckling'!CD1</f>
        <v>0</v>
      </c>
      <c r="D154" s="114">
        <f>'Valbara i utveckling'!CD22</f>
        <v>0</v>
      </c>
      <c r="E154" s="90"/>
      <c r="F154" s="90">
        <f>'Valbara i utveckling'!CD30</f>
        <v>0</v>
      </c>
      <c r="G154" s="90"/>
      <c r="H154" s="90">
        <f>'Valbara i utveckling'!CD31</f>
        <v>0</v>
      </c>
      <c r="I154" s="90"/>
      <c r="J154" s="223">
        <f>'Valbara i utveckling'!CD32</f>
        <v>0</v>
      </c>
    </row>
    <row r="155" spans="3:10" ht="15" hidden="1" customHeight="1" outlineLevel="1" x14ac:dyDescent="0.25">
      <c r="C155" s="222">
        <f>'Valbara i utveckling'!CH1</f>
        <v>0</v>
      </c>
      <c r="D155" s="114">
        <f>'Valbara i utveckling'!CH22</f>
        <v>0</v>
      </c>
      <c r="E155" s="90"/>
      <c r="F155" s="90">
        <f>'Valbara i utveckling'!CH30</f>
        <v>0</v>
      </c>
      <c r="G155" s="90"/>
      <c r="H155" s="90">
        <f>'Valbara i utveckling'!CH31</f>
        <v>0</v>
      </c>
      <c r="I155" s="90"/>
      <c r="J155" s="223">
        <f>'Valbara i utveckling'!CH32</f>
        <v>0</v>
      </c>
    </row>
    <row r="156" spans="3:10" ht="15" hidden="1" customHeight="1" outlineLevel="1" x14ac:dyDescent="0.25">
      <c r="C156" s="222">
        <f>'Valbara i utveckling'!CL1</f>
        <v>0</v>
      </c>
      <c r="D156" s="114">
        <f>'Valbara i utveckling'!CL22</f>
        <v>0</v>
      </c>
      <c r="E156" s="90"/>
      <c r="F156" s="90">
        <f>'Valbara i utveckling'!CL30</f>
        <v>0</v>
      </c>
      <c r="G156" s="90"/>
      <c r="H156" s="90">
        <f>'Valbara i utveckling'!CL31</f>
        <v>0</v>
      </c>
      <c r="I156" s="90"/>
      <c r="J156" s="223">
        <f>'Valbara i utveckling'!CL32</f>
        <v>0</v>
      </c>
    </row>
    <row r="157" spans="3:10" ht="15" hidden="1" customHeight="1" outlineLevel="1" x14ac:dyDescent="0.25">
      <c r="C157" s="222">
        <f>'Valbara i utveckling'!CP1</f>
        <v>0</v>
      </c>
      <c r="D157" s="114">
        <f>'Valbara i utveckling'!CP22</f>
        <v>0</v>
      </c>
      <c r="E157" s="90"/>
      <c r="F157" s="90">
        <f>'Valbara i utveckling'!CP30</f>
        <v>0</v>
      </c>
      <c r="G157" s="90"/>
      <c r="H157" s="90">
        <f>'Valbara i utveckling'!CP31</f>
        <v>0</v>
      </c>
      <c r="I157" s="90"/>
      <c r="J157" s="223">
        <f>'Valbara i utveckling'!CP32</f>
        <v>0</v>
      </c>
    </row>
    <row r="158" spans="3:10" ht="15" hidden="1" customHeight="1" outlineLevel="1" x14ac:dyDescent="0.25">
      <c r="C158" s="222">
        <f>'Valbara i utveckling'!CT1</f>
        <v>0</v>
      </c>
      <c r="D158" s="114">
        <f>'Valbara i utveckling'!CT22</f>
        <v>0</v>
      </c>
      <c r="E158" s="90"/>
      <c r="F158" s="90">
        <f>'Valbara i utveckling'!CT30</f>
        <v>0</v>
      </c>
      <c r="G158" s="90"/>
      <c r="H158" s="90">
        <f>'Valbara i utveckling'!CT31</f>
        <v>0</v>
      </c>
      <c r="I158" s="90"/>
      <c r="J158" s="223">
        <f>'Valbara i utveckling'!CT32</f>
        <v>0</v>
      </c>
    </row>
    <row r="159" spans="3:10" ht="15" hidden="1" customHeight="1" outlineLevel="1" x14ac:dyDescent="0.25">
      <c r="C159" s="222">
        <f>'Valbara i utveckling'!CX1</f>
        <v>0</v>
      </c>
      <c r="D159" s="114">
        <f>'Valbara i utveckling'!CX22</f>
        <v>0</v>
      </c>
      <c r="E159" s="90"/>
      <c r="F159" s="90">
        <f>'Valbara i utveckling'!CX30</f>
        <v>0</v>
      </c>
      <c r="G159" s="90"/>
      <c r="H159" s="90">
        <f>'Valbara i utveckling'!CX31</f>
        <v>0</v>
      </c>
      <c r="I159" s="90"/>
      <c r="J159" s="223">
        <f>'Valbara i utveckling'!CX32</f>
        <v>0</v>
      </c>
    </row>
    <row r="160" spans="3:10" ht="15" hidden="1" customHeight="1" outlineLevel="1" x14ac:dyDescent="0.25">
      <c r="C160" s="222">
        <f>'Valbara i utveckling'!DB1</f>
        <v>0</v>
      </c>
      <c r="D160" s="114">
        <f>'Valbara i utveckling'!DB22</f>
        <v>0</v>
      </c>
      <c r="E160" s="90"/>
      <c r="F160" s="90">
        <f>'Valbara i utveckling'!DB30</f>
        <v>0</v>
      </c>
      <c r="G160" s="90"/>
      <c r="H160" s="90">
        <f>'Valbara i utveckling'!DB31</f>
        <v>0</v>
      </c>
      <c r="I160" s="90"/>
      <c r="J160" s="223">
        <f>'Valbara i utveckling'!DB32</f>
        <v>0</v>
      </c>
    </row>
    <row r="161" spans="3:10" ht="15" hidden="1" customHeight="1" outlineLevel="1" x14ac:dyDescent="0.25">
      <c r="C161" s="222">
        <f>'Valbara i utveckling'!DF1</f>
        <v>0</v>
      </c>
      <c r="D161" s="114">
        <f>'Valbara i utveckling'!DF22</f>
        <v>0</v>
      </c>
      <c r="E161" s="90"/>
      <c r="F161" s="90">
        <f>'Valbara i utveckling'!DF30</f>
        <v>0</v>
      </c>
      <c r="G161" s="90"/>
      <c r="H161" s="90">
        <f>'Valbara i utveckling'!DF31</f>
        <v>0</v>
      </c>
      <c r="I161" s="90"/>
      <c r="J161" s="223">
        <f>'Valbara i utveckling'!DF32</f>
        <v>0</v>
      </c>
    </row>
    <row r="162" spans="3:10" ht="15" hidden="1" customHeight="1" outlineLevel="1" x14ac:dyDescent="0.25">
      <c r="C162" s="222">
        <f>'Valbara i utveckling'!DJ1</f>
        <v>0</v>
      </c>
      <c r="D162" s="114">
        <f>'Valbara i utveckling'!DJ22</f>
        <v>0</v>
      </c>
      <c r="E162" s="90"/>
      <c r="F162" s="90">
        <f>'Valbara i utveckling'!DJ30</f>
        <v>0</v>
      </c>
      <c r="G162" s="90"/>
      <c r="H162" s="90">
        <f>'Valbara i utveckling'!DJ31</f>
        <v>0</v>
      </c>
      <c r="I162" s="90"/>
      <c r="J162" s="223">
        <f>'Valbara i utveckling'!DJ32</f>
        <v>0</v>
      </c>
    </row>
    <row r="163" spans="3:10" ht="15" hidden="1" customHeight="1" outlineLevel="1" thickBot="1" x14ac:dyDescent="0.3">
      <c r="C163" s="224">
        <f>'Valbara i utveckling'!DN1</f>
        <v>0</v>
      </c>
      <c r="D163" s="118">
        <f>'Valbara i utveckling'!DN22</f>
        <v>0</v>
      </c>
      <c r="E163" s="225"/>
      <c r="F163" s="225">
        <f>'Valbara i utveckling'!DN30</f>
        <v>0</v>
      </c>
      <c r="G163" s="225"/>
      <c r="H163" s="225">
        <f>'Valbara i utveckling'!DN31</f>
        <v>0</v>
      </c>
      <c r="I163" s="225"/>
      <c r="J163" s="226">
        <f>'Valbara i utveckling'!DN32</f>
        <v>0</v>
      </c>
    </row>
    <row r="164" spans="3:10" hidden="1" outlineLevel="1" x14ac:dyDescent="0.25">
      <c r="C164" s="115"/>
      <c r="D164" s="115"/>
      <c r="E164" s="115"/>
      <c r="F164" s="115"/>
      <c r="G164" s="115"/>
      <c r="H164" s="115"/>
      <c r="I164" s="115"/>
      <c r="J164" s="115"/>
    </row>
    <row r="165" spans="3:10" collapsed="1" x14ac:dyDescent="0.25">
      <c r="C165" s="115"/>
      <c r="D165" s="115"/>
      <c r="E165" s="115"/>
      <c r="F165" s="115"/>
      <c r="G165" s="115"/>
      <c r="H165" s="115"/>
      <c r="I165" s="115"/>
      <c r="J165" s="115"/>
    </row>
  </sheetData>
  <mergeCells count="3">
    <mergeCell ref="C2:J2"/>
    <mergeCell ref="A3:A7"/>
    <mergeCell ref="C3:J3"/>
  </mergeCells>
  <conditionalFormatting sqref="D8:D55">
    <cfRule type="cellIs" dxfId="6" priority="1" operator="equal">
      <formula>0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D097D-8CB6-46A0-80CB-03F1BCEA9363}">
  <sheetPr>
    <tabColor rgb="FF92D050"/>
  </sheetPr>
  <dimension ref="A1:K165"/>
  <sheetViews>
    <sheetView showZeros="0" workbookViewId="0">
      <selection activeCell="A192" sqref="A192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710937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58" t="str">
        <f>'Gemensamma Tjänster'!B24</f>
        <v>Region Dalarna</v>
      </c>
    </row>
    <row r="2" spans="1:11" ht="92.25" customHeight="1" x14ac:dyDescent="0.4">
      <c r="C2" s="312" t="s">
        <v>60</v>
      </c>
      <c r="D2" s="313"/>
      <c r="E2" s="313"/>
      <c r="F2" s="313"/>
      <c r="G2" s="313"/>
      <c r="H2" s="313"/>
      <c r="I2" s="313"/>
      <c r="J2" s="314"/>
    </row>
    <row r="3" spans="1:11" ht="21.75" customHeight="1" thickBot="1" x14ac:dyDescent="0.3">
      <c r="A3" s="318" t="s">
        <v>41</v>
      </c>
      <c r="C3" s="315" t="s">
        <v>42</v>
      </c>
      <c r="D3" s="316"/>
      <c r="E3" s="316"/>
      <c r="F3" s="316"/>
      <c r="G3" s="316"/>
      <c r="H3" s="316"/>
      <c r="I3" s="316"/>
      <c r="J3" s="317"/>
    </row>
    <row r="4" spans="1:11" x14ac:dyDescent="0.25">
      <c r="A4" s="318"/>
    </row>
    <row r="5" spans="1:11" ht="15.75" x14ac:dyDescent="0.25">
      <c r="A5" s="318"/>
      <c r="D5" s="52" t="s">
        <v>190</v>
      </c>
      <c r="E5" s="56"/>
      <c r="F5" s="52"/>
      <c r="G5" s="52"/>
      <c r="H5" s="57"/>
      <c r="I5" s="52"/>
      <c r="J5" s="52"/>
      <c r="K5" s="7"/>
    </row>
    <row r="6" spans="1:11" ht="15.75" thickBot="1" x14ac:dyDescent="0.3">
      <c r="A6" s="318"/>
    </row>
    <row r="7" spans="1:11" ht="30" x14ac:dyDescent="0.25">
      <c r="A7" s="318"/>
      <c r="C7" s="108" t="s">
        <v>30</v>
      </c>
      <c r="D7" s="109">
        <f>SUM(D8:D55)</f>
        <v>19165465.982053533</v>
      </c>
      <c r="E7" s="110"/>
      <c r="F7" s="111" t="s">
        <v>36</v>
      </c>
      <c r="G7" s="111"/>
      <c r="H7" s="96" t="s">
        <v>37</v>
      </c>
      <c r="I7" s="112"/>
      <c r="J7" s="113" t="s">
        <v>46</v>
      </c>
      <c r="K7" s="53"/>
    </row>
    <row r="8" spans="1:11" ht="15" hidden="1" customHeight="1" outlineLevel="1" x14ac:dyDescent="0.25">
      <c r="C8" s="107" t="str">
        <f>'Gemensamma Tjänster'!E2</f>
        <v>Identifierings-tjänster SITHS</v>
      </c>
      <c r="D8" s="114">
        <f>'Gemensamma Tjänster'!E24</f>
        <v>1407100.1631902019</v>
      </c>
      <c r="E8" s="115"/>
      <c r="F8" s="94" t="str">
        <f>'Gemensamma Tjänster'!E31</f>
        <v>Kvartal förskott</v>
      </c>
      <c r="G8" s="115"/>
      <c r="H8" s="94" t="str">
        <f>'Gemensamma Tjänster'!E32</f>
        <v>Dec,Mar,Jun,Sep</v>
      </c>
      <c r="I8" s="115"/>
      <c r="J8" s="116" t="str">
        <f>'Gemensamma Tjänster'!E33</f>
        <v xml:space="preserve"> -</v>
      </c>
    </row>
    <row r="9" spans="1:11" ht="15" hidden="1" customHeight="1" outlineLevel="1" x14ac:dyDescent="0.25">
      <c r="C9" s="107" t="str">
        <f>'Gemensamma Tjänster'!F2</f>
        <v>Katalogtjänster HSA</v>
      </c>
      <c r="D9" s="114">
        <f>'Gemensamma Tjänster'!F24</f>
        <v>167664.57324645368</v>
      </c>
      <c r="E9" s="115"/>
      <c r="F9" s="94" t="str">
        <f>'Gemensamma Tjänster'!F31</f>
        <v>Kvartal förskott</v>
      </c>
      <c r="G9" s="115"/>
      <c r="H9" s="94" t="str">
        <f>'Gemensamma Tjänster'!F32</f>
        <v>Dec,Mar,Jun,Sep</v>
      </c>
      <c r="I9" s="115"/>
      <c r="J9" s="116" t="str">
        <f>'Gemensamma Tjänster'!F33</f>
        <v xml:space="preserve"> -</v>
      </c>
    </row>
    <row r="10" spans="1:11" ht="15" hidden="1" customHeight="1" outlineLevel="1" x14ac:dyDescent="0.25">
      <c r="C10" s="107" t="str">
        <f>'Gemensamma Tjänster'!G2</f>
        <v>Kommunikations-tjänster Sjunet</v>
      </c>
      <c r="D10" s="114">
        <f>'Gemensamma Tjänster'!G24</f>
        <v>32636.745328625962</v>
      </c>
      <c r="E10" s="115"/>
      <c r="F10" s="94" t="str">
        <f>'Gemensamma Tjänster'!G31</f>
        <v>Kvartal förskott</v>
      </c>
      <c r="G10" s="115"/>
      <c r="H10" s="94" t="str">
        <f>'Gemensamma Tjänster'!G32</f>
        <v>Dec,Mar,Jun,Sep</v>
      </c>
      <c r="I10" s="115"/>
      <c r="J10" s="116" t="str">
        <f>'Gemensamma Tjänster'!G33</f>
        <v xml:space="preserve"> -</v>
      </c>
    </row>
    <row r="11" spans="1:11" ht="15" hidden="1" customHeight="1" outlineLevel="1" x14ac:dyDescent="0.25">
      <c r="C11" s="107" t="str">
        <f>'Gemensamma Tjänster'!H2</f>
        <v>Säkerhetstjänster</v>
      </c>
      <c r="D11" s="114">
        <f>'Gemensamma Tjänster'!H24</f>
        <v>317920.24393887474</v>
      </c>
      <c r="E11" s="115"/>
      <c r="F11" s="94" t="str">
        <f>'Gemensamma Tjänster'!H31</f>
        <v>Kvartal förskott</v>
      </c>
      <c r="G11" s="115"/>
      <c r="H11" s="94" t="str">
        <f>'Gemensamma Tjänster'!H32</f>
        <v>Dec,Mar,Jun,Sep</v>
      </c>
      <c r="I11" s="115"/>
      <c r="J11" s="116" t="str">
        <f>'Gemensamma Tjänster'!H33</f>
        <v xml:space="preserve"> -</v>
      </c>
    </row>
    <row r="12" spans="1:11" ht="15" hidden="1" customHeight="1" outlineLevel="1" x14ac:dyDescent="0.25">
      <c r="C12" s="107" t="str">
        <f>'Gemensamma Tjänster'!I2</f>
        <v>1177 e-tjänster</v>
      </c>
      <c r="D12" s="114">
        <f>'Gemensamma Tjänster'!I24</f>
        <v>2286729.0476445733</v>
      </c>
      <c r="E12" s="115"/>
      <c r="F12" s="94" t="str">
        <f>'Gemensamma Tjänster'!I31</f>
        <v>Kvartal förskott</v>
      </c>
      <c r="G12" s="115"/>
      <c r="H12" s="94" t="str">
        <f>'Gemensamma Tjänster'!I32</f>
        <v>Dec,Mar,Jun,Sep</v>
      </c>
      <c r="I12" s="115"/>
      <c r="J12" s="116" t="str">
        <f>'Gemensamma Tjänster'!I33</f>
        <v xml:space="preserve"> -</v>
      </c>
    </row>
    <row r="13" spans="1:11" ht="15" hidden="1" customHeight="1" outlineLevel="1" x14ac:dyDescent="0.25">
      <c r="C13" s="107" t="str">
        <f>'Gemensamma Tjänster'!J2</f>
        <v xml:space="preserve">1177 på telefon </v>
      </c>
      <c r="D13" s="114">
        <f>'Gemensamma Tjänster'!J24</f>
        <v>1758314.5485000941</v>
      </c>
      <c r="E13" s="115"/>
      <c r="F13" s="94" t="str">
        <f>'Gemensamma Tjänster'!J31</f>
        <v>Kvartal förskott</v>
      </c>
      <c r="G13" s="115"/>
      <c r="H13" s="94" t="str">
        <f>'Gemensamma Tjänster'!J32</f>
        <v>Dec,Mar,Jun,Sep</v>
      </c>
      <c r="I13" s="115"/>
      <c r="J13" s="116" t="str">
        <f>'Gemensamma Tjänster'!J33</f>
        <v xml:space="preserve"> -</v>
      </c>
    </row>
    <row r="14" spans="1:11" ht="15" hidden="1" customHeight="1" outlineLevel="1" x14ac:dyDescent="0.25">
      <c r="C14" s="107" t="str">
        <f>'Gemensamma Tjänster'!K2</f>
        <v>1177.se</v>
      </c>
      <c r="D14" s="114">
        <f>'Gemensamma Tjänster'!K24</f>
        <v>1810761.1210593132</v>
      </c>
      <c r="E14" s="115"/>
      <c r="F14" s="94" t="str">
        <f>'Gemensamma Tjänster'!K31</f>
        <v>Kvartal förskott</v>
      </c>
      <c r="G14" s="115"/>
      <c r="H14" s="94" t="str">
        <f>'Gemensamma Tjänster'!K32</f>
        <v>Dec,Mar,Jun,Sep</v>
      </c>
      <c r="I14" s="115"/>
      <c r="J14" s="116" t="str">
        <f>'Gemensamma Tjänster'!K33</f>
        <v xml:space="preserve"> -</v>
      </c>
    </row>
    <row r="15" spans="1:11" ht="15" hidden="1" customHeight="1" outlineLevel="1" x14ac:dyDescent="0.25">
      <c r="C15" s="107" t="str">
        <f>'Gemensamma Tjänster'!L2</f>
        <v>Eira 
(biblioteks- konsortium)</v>
      </c>
      <c r="D15" s="114">
        <f>'Gemensamma Tjänster'!L24</f>
        <v>113243.61391108923</v>
      </c>
      <c r="E15" s="115"/>
      <c r="F15" s="94" t="str">
        <f>'Gemensamma Tjänster'!L31</f>
        <v>Kvartal förskott. Licens separat</v>
      </c>
      <c r="G15" s="115"/>
      <c r="H15" s="94" t="str">
        <f>'Gemensamma Tjänster'!L32</f>
        <v>Dec,Mar,Jun,Sep</v>
      </c>
      <c r="I15" s="115"/>
      <c r="J15" s="116" t="str">
        <f>'Gemensamma Tjänster'!L33</f>
        <v xml:space="preserve"> -</v>
      </c>
    </row>
    <row r="16" spans="1:11" ht="15" hidden="1" customHeight="1" outlineLevel="1" x14ac:dyDescent="0.25">
      <c r="C16" s="107" t="str">
        <f>'Gemensamma Tjänster'!M2</f>
        <v>Elektronisk remiss</v>
      </c>
      <c r="D16" s="114">
        <f>'Gemensamma Tjänster'!M24</f>
        <v>118315.89708766835</v>
      </c>
      <c r="E16" s="115"/>
      <c r="F16" s="94" t="str">
        <f>'Gemensamma Tjänster'!M31</f>
        <v>Kvartal förskott</v>
      </c>
      <c r="G16" s="115"/>
      <c r="H16" s="94" t="str">
        <f>'Gemensamma Tjänster'!M32</f>
        <v>Dec,Mar,Jun,Sep</v>
      </c>
      <c r="I16" s="115"/>
      <c r="J16" s="116" t="str">
        <f>'Gemensamma Tjänster'!M33</f>
        <v xml:space="preserve"> -</v>
      </c>
    </row>
    <row r="17" spans="3:10" ht="15" hidden="1" customHeight="1" outlineLevel="1" x14ac:dyDescent="0.25">
      <c r="C17" s="107" t="str">
        <f>'Gemensamma Tjänster'!N2</f>
        <v>Födelseanmälan</v>
      </c>
      <c r="D17" s="114">
        <f>'Gemensamma Tjänster'!N24</f>
        <v>82552.67292198322</v>
      </c>
      <c r="E17" s="115"/>
      <c r="F17" s="94" t="str">
        <f>'Gemensamma Tjänster'!N31</f>
        <v>Kvartal förskott</v>
      </c>
      <c r="G17" s="115"/>
      <c r="H17" s="94" t="str">
        <f>'Gemensamma Tjänster'!N32</f>
        <v>Dec,Mar,Jun,Sep</v>
      </c>
      <c r="I17" s="115"/>
      <c r="J17" s="116" t="str">
        <f>'Gemensamma Tjänster'!N33</f>
        <v xml:space="preserve"> -</v>
      </c>
    </row>
    <row r="18" spans="3:10" ht="15" hidden="1" customHeight="1" outlineLevel="1" x14ac:dyDescent="0.25">
      <c r="C18" s="107" t="str">
        <f>'Gemensamma Tjänster'!O2</f>
        <v>Infektions-verktyget</v>
      </c>
      <c r="D18" s="114">
        <f>'Gemensamma Tjänster'!O24</f>
        <v>274505.7213533824</v>
      </c>
      <c r="E18" s="115"/>
      <c r="F18" s="94" t="str">
        <f>'Gemensamma Tjänster'!O31</f>
        <v>Kvartal förskott</v>
      </c>
      <c r="G18" s="115"/>
      <c r="H18" s="94" t="str">
        <f>'Gemensamma Tjänster'!O32</f>
        <v>Dec,Mar,Jun,Sep</v>
      </c>
      <c r="I18" s="115"/>
      <c r="J18" s="116" t="str">
        <f>'Gemensamma Tjänster'!O33</f>
        <v xml:space="preserve"> -</v>
      </c>
    </row>
    <row r="19" spans="3:10" ht="15" hidden="1" customHeight="1" outlineLevel="1" x14ac:dyDescent="0.25">
      <c r="C19" s="107" t="str">
        <f>'Gemensamma Tjänster'!P2</f>
        <v>1177 journal</v>
      </c>
      <c r="D19" s="114">
        <f>'Gemensamma Tjänster'!P24</f>
        <v>757573.08546667662</v>
      </c>
      <c r="E19" s="115"/>
      <c r="F19" s="94" t="str">
        <f>'Gemensamma Tjänster'!P31</f>
        <v>Kvartal förskott</v>
      </c>
      <c r="G19" s="115"/>
      <c r="H19" s="94" t="str">
        <f>'Gemensamma Tjänster'!P32</f>
        <v>Dec,Mar,Jun,Sep</v>
      </c>
      <c r="I19" s="115"/>
      <c r="J19" s="116" t="str">
        <f>'Gemensamma Tjänster'!P33</f>
        <v xml:space="preserve"> -</v>
      </c>
    </row>
    <row r="20" spans="3:10" ht="15" hidden="1" customHeight="1" outlineLevel="1" x14ac:dyDescent="0.25">
      <c r="C20" s="107" t="str">
        <f>'Gemensamma Tjänster'!Q2</f>
        <v>Intygstjänster Webcert</v>
      </c>
      <c r="D20" s="114">
        <f>'Gemensamma Tjänster'!Q24</f>
        <v>402840.86180285004</v>
      </c>
      <c r="E20" s="115"/>
      <c r="F20" s="94" t="str">
        <f>'Gemensamma Tjänster'!Q31</f>
        <v>Kvartal förskott</v>
      </c>
      <c r="G20" s="115"/>
      <c r="H20" s="94" t="str">
        <f>'Gemensamma Tjänster'!Q32</f>
        <v>Dec,Mar,Jun,Sep</v>
      </c>
      <c r="I20" s="115"/>
      <c r="J20" s="116" t="str">
        <f>'Gemensamma Tjänster'!Q33</f>
        <v xml:space="preserve"> -</v>
      </c>
    </row>
    <row r="21" spans="3:10" ht="15" hidden="1" customHeight="1" outlineLevel="1" x14ac:dyDescent="0.25">
      <c r="C21" s="107" t="str">
        <f>'Gemensamma Tjänster'!R2</f>
        <v>Nationell patientöversikt</v>
      </c>
      <c r="D21" s="114">
        <f>'Gemensamma Tjänster'!R24</f>
        <v>420331.11436881742</v>
      </c>
      <c r="E21" s="115"/>
      <c r="F21" s="94" t="str">
        <f>'Gemensamma Tjänster'!R31</f>
        <v>Kvartal förskott</v>
      </c>
      <c r="G21" s="115"/>
      <c r="H21" s="94" t="str">
        <f>'Gemensamma Tjänster'!R32</f>
        <v>Dec,Mar,Jun,Sep</v>
      </c>
      <c r="I21" s="115"/>
      <c r="J21" s="116" t="str">
        <f>'Gemensamma Tjänster'!R33</f>
        <v xml:space="preserve"> -</v>
      </c>
    </row>
    <row r="22" spans="3:10" ht="15" hidden="1" customHeight="1" outlineLevel="1" x14ac:dyDescent="0.25">
      <c r="C22" s="107" t="str">
        <f>'Gemensamma Tjänster'!S2</f>
        <v>Pascal</v>
      </c>
      <c r="D22" s="114">
        <f>'Gemensamma Tjänster'!S24</f>
        <v>92622.485210120314</v>
      </c>
      <c r="E22" s="115"/>
      <c r="F22" s="94" t="str">
        <f>'Gemensamma Tjänster'!S31</f>
        <v>Kvartal förskott</v>
      </c>
      <c r="G22" s="115"/>
      <c r="H22" s="94" t="str">
        <f>'Gemensamma Tjänster'!S32</f>
        <v>Dec,Mar,Jun,Sep</v>
      </c>
      <c r="I22" s="115"/>
      <c r="J22" s="116" t="str">
        <f>'Gemensamma Tjänster'!S33</f>
        <v xml:space="preserve"> -</v>
      </c>
    </row>
    <row r="23" spans="3:10" ht="15" hidden="1" customHeight="1" outlineLevel="1" x14ac:dyDescent="0.25">
      <c r="C23" s="107" t="str">
        <f>'Gemensamma Tjänster'!T2</f>
        <v>Rikshandboken i barnhälsovård</v>
      </c>
      <c r="D23" s="114">
        <f>'Gemensamma Tjänster'!T24</f>
        <v>272746.80217641522</v>
      </c>
      <c r="E23" s="115"/>
      <c r="F23" s="94" t="str">
        <f>'Gemensamma Tjänster'!T31</f>
        <v>Kvartal förskott</v>
      </c>
      <c r="G23" s="115"/>
      <c r="H23" s="94" t="str">
        <f>'Gemensamma Tjänster'!T32</f>
        <v>Dec,Mar,Jun,Sep</v>
      </c>
      <c r="I23" s="115"/>
      <c r="J23" s="116" t="str">
        <f>'Gemensamma Tjänster'!T33</f>
        <v xml:space="preserve"> -</v>
      </c>
    </row>
    <row r="24" spans="3:10" ht="15" hidden="1" customHeight="1" outlineLevel="1" x14ac:dyDescent="0.25">
      <c r="C24" s="107" t="str">
        <f>'Gemensamma Tjänster'!U2</f>
        <v>1177 högkostnadsskydd</v>
      </c>
      <c r="D24" s="114">
        <f>'Gemensamma Tjänster'!U24</f>
        <v>204008.24074053796</v>
      </c>
      <c r="E24" s="115"/>
      <c r="F24" s="94" t="str">
        <f>'Gemensamma Tjänster'!U31</f>
        <v>Kvartal förskott</v>
      </c>
      <c r="G24" s="115"/>
      <c r="H24" s="94" t="str">
        <f>'Gemensamma Tjänster'!U32</f>
        <v>Dec,Mar,Jun,Sep</v>
      </c>
      <c r="I24" s="115"/>
      <c r="J24" s="116" t="str">
        <f>'Gemensamma Tjänster'!U33</f>
        <v xml:space="preserve"> -</v>
      </c>
    </row>
    <row r="25" spans="3:10" ht="15" hidden="1" customHeight="1" outlineLevel="1" x14ac:dyDescent="0.25">
      <c r="C25" s="107" t="str">
        <f>'Gemensamma Tjänster'!V2</f>
        <v>NKK Nationellt kliniskt kunskapsstöd</v>
      </c>
      <c r="D25" s="114">
        <f>'Gemensamma Tjänster'!V24</f>
        <v>926070.94667321851</v>
      </c>
      <c r="E25" s="115"/>
      <c r="F25" s="94" t="str">
        <f>'Gemensamma Tjänster'!V31</f>
        <v>Kvartal förskott</v>
      </c>
      <c r="G25" s="115"/>
      <c r="H25" s="94" t="str">
        <f>'Gemensamma Tjänster'!V32</f>
        <v>Dec,Mar,Jun,Sep</v>
      </c>
      <c r="I25" s="115"/>
      <c r="J25" s="116">
        <f>'Gemensamma Tjänster'!V33</f>
        <v>0</v>
      </c>
    </row>
    <row r="26" spans="3:10" ht="15" hidden="1" customHeight="1" outlineLevel="1" x14ac:dyDescent="0.25">
      <c r="C26" s="107" t="str">
        <f>'Gemensamma Tjänster'!W2</f>
        <v>Svenska informationstjänster för läkemedel (Sil)</v>
      </c>
      <c r="D26" s="114">
        <f>'Gemensamma Tjänster'!W24</f>
        <v>1327111.1149686484</v>
      </c>
      <c r="E26" s="115"/>
      <c r="F26" s="94" t="str">
        <f>'Gemensamma Tjänster'!W31</f>
        <v>Kvartal förskott</v>
      </c>
      <c r="G26" s="115"/>
      <c r="H26" s="94" t="str">
        <f>'Gemensamma Tjänster'!W32</f>
        <v>Dec,Mar,Jun,Sep</v>
      </c>
      <c r="I26" s="115"/>
      <c r="J26" s="116" t="str">
        <f>'Gemensamma Tjänster'!W33</f>
        <v xml:space="preserve"> -</v>
      </c>
    </row>
    <row r="27" spans="3:10" ht="15" hidden="1" customHeight="1" outlineLevel="1" x14ac:dyDescent="0.25">
      <c r="C27" s="107" t="str">
        <f>'Gemensamma Tjänster'!X2</f>
        <v>UMO (Youmo)</v>
      </c>
      <c r="D27" s="114">
        <f>'Gemensamma Tjänster'!X24</f>
        <v>546854.56806600885</v>
      </c>
      <c r="E27" s="115"/>
      <c r="F27" s="94" t="str">
        <f>'Gemensamma Tjänster'!X31</f>
        <v>Kvartal förskott</v>
      </c>
      <c r="G27" s="115"/>
      <c r="H27" s="94" t="str">
        <f>'Gemensamma Tjänster'!X32</f>
        <v>Dec,Mar,Jun,Sep</v>
      </c>
      <c r="I27" s="115"/>
      <c r="J27" s="116" t="str">
        <f>'Gemensamma Tjänster'!X33</f>
        <v xml:space="preserve"> -</v>
      </c>
    </row>
    <row r="28" spans="3:10" ht="15" hidden="1" customHeight="1" outlineLevel="1" x14ac:dyDescent="0.25">
      <c r="C28" s="107" t="str">
        <f>'Gemensamma Tjänster'!Y2</f>
        <v>Vårdhandboken</v>
      </c>
      <c r="D28" s="114">
        <f>'Gemensamma Tjänster'!Y24</f>
        <v>289282.84108887793</v>
      </c>
      <c r="E28" s="115"/>
      <c r="F28" s="94" t="str">
        <f>'Gemensamma Tjänster'!Y31</f>
        <v>Kvartal förskott</v>
      </c>
      <c r="G28" s="115"/>
      <c r="H28" s="94" t="str">
        <f>'Gemensamma Tjänster'!Y32</f>
        <v>Dec,Mar,Jun,Sep</v>
      </c>
      <c r="I28" s="115"/>
      <c r="J28" s="116" t="str">
        <f>'Gemensamma Tjänster'!Y33</f>
        <v xml:space="preserve"> -</v>
      </c>
    </row>
    <row r="29" spans="3:10" ht="15" hidden="1" customHeight="1" outlineLevel="1" x14ac:dyDescent="0.25">
      <c r="C29" s="107" t="str">
        <f>'Gemensamma Tjänster'!Z2</f>
        <v>1177 rådgivningsstöd webb</v>
      </c>
      <c r="D29" s="114">
        <f>'Gemensamma Tjänster'!Z24</f>
        <v>234430.94655515649</v>
      </c>
      <c r="E29" s="115"/>
      <c r="F29" s="94" t="str">
        <f>'Gemensamma Tjänster'!Z31</f>
        <v>Kvartal förskott</v>
      </c>
      <c r="G29" s="115"/>
      <c r="H29" s="94" t="str">
        <f>'Gemensamma Tjänster'!Z32</f>
        <v>Dec,Mar,Jun,Sep</v>
      </c>
      <c r="I29" s="115"/>
      <c r="J29" s="116" t="str">
        <f>'Gemensamma Tjänster'!Z33</f>
        <v xml:space="preserve"> -</v>
      </c>
    </row>
    <row r="30" spans="3:10" ht="15" hidden="1" customHeight="1" outlineLevel="1" x14ac:dyDescent="0.25">
      <c r="C30" s="107" t="str">
        <f>'Gemensamma Tjänster'!AA2</f>
        <v>1177  stöd och behandlings-plattform</v>
      </c>
      <c r="D30" s="114">
        <f>'Gemensamma Tjänster'!AA24</f>
        <v>1024080.1218628008</v>
      </c>
      <c r="E30" s="115"/>
      <c r="F30" s="94" t="str">
        <f>'Gemensamma Tjänster'!AA31</f>
        <v>Kvartal förskott</v>
      </c>
      <c r="G30" s="115"/>
      <c r="H30" s="94" t="str">
        <f>'Gemensamma Tjänster'!AA32</f>
        <v>Dec,Mar,Jun,Sep</v>
      </c>
      <c r="I30" s="115"/>
      <c r="J30" s="116" t="str">
        <f>'Gemensamma Tjänster'!AA33</f>
        <v xml:space="preserve"> -</v>
      </c>
    </row>
    <row r="31" spans="3:10" ht="15" hidden="1" customHeight="1" outlineLevel="1" x14ac:dyDescent="0.25">
      <c r="C31" s="107" t="str">
        <f>'Gemensamma Tjänster'!AB2</f>
        <v>Utomläns- fakturering</v>
      </c>
      <c r="D31" s="114">
        <f>'Gemensamma Tjänster'!AB24</f>
        <v>103110.0408027871</v>
      </c>
      <c r="E31" s="115"/>
      <c r="F31" s="94" t="str">
        <f>'Gemensamma Tjänster'!AB31</f>
        <v>Kvartal förskott</v>
      </c>
      <c r="G31" s="115"/>
      <c r="H31" s="94" t="str">
        <f>'Gemensamma Tjänster'!AB32</f>
        <v>Dec,Mar,Jun,Sep</v>
      </c>
      <c r="I31" s="115"/>
      <c r="J31" s="116" t="str">
        <f>'Gemensamma Tjänster'!AB33</f>
        <v xml:space="preserve"> -</v>
      </c>
    </row>
    <row r="32" spans="3:10" ht="15" hidden="1" customHeight="1" outlineLevel="1" x14ac:dyDescent="0.25">
      <c r="C32" s="107" t="str">
        <f>'Gemensamma Tjänster'!AC2</f>
        <v>Gemensam infrastruktur</v>
      </c>
      <c r="D32" s="114">
        <f>'Gemensamma Tjänster'!AC24</f>
        <v>2280706.9481124324</v>
      </c>
      <c r="E32" s="115"/>
      <c r="F32" s="94" t="str">
        <f>'Gemensamma Tjänster'!AC31</f>
        <v>Kvartal förskott</v>
      </c>
      <c r="G32" s="115"/>
      <c r="H32" s="94" t="str">
        <f>'Gemensamma Tjänster'!AC32</f>
        <v>Dec,Mar,Jun,Sep</v>
      </c>
      <c r="I32" s="115"/>
      <c r="J32" s="116" t="str">
        <f>'Gemensamma Tjänster'!AC33</f>
        <v xml:space="preserve"> -</v>
      </c>
    </row>
    <row r="33" spans="3:10" ht="15" hidden="1" customHeight="1" outlineLevel="1" x14ac:dyDescent="0.25">
      <c r="C33" s="107" t="str">
        <f>'Gemensamma Tjänster'!AD2</f>
        <v>Gemensam arkitektur</v>
      </c>
      <c r="D33" s="114">
        <f>'Gemensamma Tjänster'!AD24</f>
        <v>659882.71437791956</v>
      </c>
      <c r="E33" s="115"/>
      <c r="F33" s="94" t="str">
        <f>'Gemensamma Tjänster'!AD31</f>
        <v>Kvartal förskott</v>
      </c>
      <c r="G33" s="115"/>
      <c r="H33" s="94" t="str">
        <f>'Gemensamma Tjänster'!AD32</f>
        <v>Dec,Mar,Jun,Sep</v>
      </c>
      <c r="I33" s="115"/>
      <c r="J33" s="116" t="str">
        <f>'Gemensamma Tjänster'!AD33</f>
        <v xml:space="preserve"> -</v>
      </c>
    </row>
    <row r="34" spans="3:10" ht="15" hidden="1" customHeight="1" outlineLevel="1" x14ac:dyDescent="0.25">
      <c r="C34" s="107" t="str">
        <f>'Gemensamma Tjänster'!AE2</f>
        <v>1177 listning</v>
      </c>
      <c r="D34" s="114">
        <f>'Gemensamma Tjänster'!AE24</f>
        <v>171976.12387899449</v>
      </c>
      <c r="E34" s="115"/>
      <c r="F34" s="94" t="str">
        <f>'Gemensamma Tjänster'!AE31</f>
        <v>Kvartal förskott</v>
      </c>
      <c r="G34" s="115"/>
      <c r="H34" s="94" t="str">
        <f>'Gemensamma Tjänster'!AE32</f>
        <v>Dec,Mar,Jun,Sep</v>
      </c>
      <c r="I34" s="115"/>
      <c r="J34" s="116" t="str">
        <f>'Gemensamma Tjänster'!AE33</f>
        <v xml:space="preserve"> -</v>
      </c>
    </row>
    <row r="35" spans="3:10" ht="15" hidden="1" customHeight="1" outlineLevel="1" x14ac:dyDescent="0.25">
      <c r="C35" s="107" t="str">
        <f>'Gemensamma Tjänster'!AF2</f>
        <v>IAM IDP Gemensam del</v>
      </c>
      <c r="D35" s="114">
        <f>'Gemensamma Tjänster'!AF24</f>
        <v>239292.15943049954</v>
      </c>
      <c r="E35" s="115"/>
      <c r="F35" s="94" t="str">
        <f>'Gemensamma Tjänster'!AF31</f>
        <v>Kvartal förskott</v>
      </c>
      <c r="G35" s="115"/>
      <c r="H35" s="94" t="str">
        <f>'Gemensamma Tjänster'!AF32</f>
        <v>Dec,Mar,Jun,Sep</v>
      </c>
      <c r="I35" s="115"/>
      <c r="J35" s="116">
        <f>'Gemensamma Tjänster'!AF33</f>
        <v>0</v>
      </c>
    </row>
    <row r="36" spans="3:10" ht="15" hidden="1" customHeight="1" outlineLevel="1" x14ac:dyDescent="0.25">
      <c r="C36" s="107" t="str">
        <f>'Gemensamma Tjänster'!AG2</f>
        <v>Överskjutande SMS &amp; Inloggnings-kostnader Prel</v>
      </c>
      <c r="D36" s="114">
        <f>'Gemensamma Tjänster'!AG24</f>
        <v>412447</v>
      </c>
      <c r="E36" s="115"/>
      <c r="F36" s="94" t="str">
        <f>'Gemensamma Tjänster'!AG31</f>
        <v>Överskjutande utöver 18,2 mkr</v>
      </c>
      <c r="G36" s="115"/>
      <c r="H36" s="94" t="str">
        <f>'Gemensamma Tjänster'!AG32</f>
        <v>Efter årsslut 2024</v>
      </c>
      <c r="I36" s="115"/>
      <c r="J36" s="116">
        <f>'Gemensamma Tjänster'!AG33</f>
        <v>0</v>
      </c>
    </row>
    <row r="37" spans="3:10" ht="15" hidden="1" customHeight="1" outlineLevel="1" x14ac:dyDescent="0.25">
      <c r="C37" s="107" t="str">
        <f>'Gemensamma Tjänster'!AH2</f>
        <v>1177 tidbokning
NY i förv.</v>
      </c>
      <c r="D37" s="114">
        <f>'Gemensamma Tjänster'!AH24</f>
        <v>430353.51828851277</v>
      </c>
      <c r="E37" s="115"/>
      <c r="F37" s="94" t="str">
        <f>'Gemensamma Tjänster'!AH31</f>
        <v>Kvartal förskott</v>
      </c>
      <c r="G37" s="115"/>
      <c r="H37" s="94" t="str">
        <f>'Gemensamma Tjänster'!AH32</f>
        <v>Dec,Mar,Jun,Sep</v>
      </c>
      <c r="I37" s="115"/>
      <c r="J37" s="116">
        <f>'Gemensamma Tjänster'!AH33</f>
        <v>0</v>
      </c>
    </row>
    <row r="38" spans="3:10" ht="15" hidden="1" customHeight="1" outlineLevel="1" x14ac:dyDescent="0.25">
      <c r="C38" s="107">
        <f>'Gemensamma Tjänster'!AI2</f>
        <v>0</v>
      </c>
      <c r="D38" s="114">
        <f>'Gemensamma Tjänster'!AI24</f>
        <v>0</v>
      </c>
      <c r="E38" s="115"/>
      <c r="F38" s="94">
        <f>'Gemensamma Tjänster'!AI31</f>
        <v>0</v>
      </c>
      <c r="G38" s="115"/>
      <c r="H38" s="94">
        <f>'Gemensamma Tjänster'!AI32</f>
        <v>0</v>
      </c>
      <c r="I38" s="115"/>
      <c r="J38" s="116">
        <f>'Gemensamma Tjänster'!AI33</f>
        <v>0</v>
      </c>
    </row>
    <row r="39" spans="3:10" ht="15" hidden="1" customHeight="1" outlineLevel="1" x14ac:dyDescent="0.25">
      <c r="C39" s="107">
        <f>'Gemensamma Tjänster'!AJ2</f>
        <v>0</v>
      </c>
      <c r="D39" s="114">
        <f>'Gemensamma Tjänster'!AJ24</f>
        <v>0</v>
      </c>
      <c r="E39" s="115"/>
      <c r="F39" s="94">
        <f>'Gemensamma Tjänster'!AJ31</f>
        <v>0</v>
      </c>
      <c r="G39" s="115"/>
      <c r="H39" s="94">
        <f>'Gemensamma Tjänster'!AJ32</f>
        <v>0</v>
      </c>
      <c r="I39" s="115"/>
      <c r="J39" s="116">
        <f>'Gemensamma Tjänster'!AJ33</f>
        <v>0</v>
      </c>
    </row>
    <row r="40" spans="3:10" ht="15" hidden="1" customHeight="1" outlineLevel="1" x14ac:dyDescent="0.25">
      <c r="C40" s="107">
        <f>'Gemensamma Tjänster'!AK2</f>
        <v>0</v>
      </c>
      <c r="D40" s="114">
        <f>'Gemensamma Tjänster'!AK24</f>
        <v>0</v>
      </c>
      <c r="E40" s="115"/>
      <c r="F40" s="94">
        <f>'Gemensamma Tjänster'!AK31</f>
        <v>0</v>
      </c>
      <c r="G40" s="115"/>
      <c r="H40" s="94">
        <f>'Gemensamma Tjänster'!AK32</f>
        <v>0</v>
      </c>
      <c r="I40" s="115"/>
      <c r="J40" s="116">
        <f>'Gemensamma Tjänster'!AK33</f>
        <v>0</v>
      </c>
    </row>
    <row r="41" spans="3:10" ht="15" hidden="1" customHeight="1" outlineLevel="1" x14ac:dyDescent="0.25">
      <c r="C41" s="107">
        <f>'Gemensamma Tjänster'!AL2</f>
        <v>0</v>
      </c>
      <c r="D41" s="114">
        <f>'Gemensamma Tjänster'!AL24</f>
        <v>0</v>
      </c>
      <c r="E41" s="115"/>
      <c r="F41" s="94">
        <f>'Gemensamma Tjänster'!AL31</f>
        <v>0</v>
      </c>
      <c r="G41" s="115"/>
      <c r="H41" s="94">
        <f>'Gemensamma Tjänster'!AL32</f>
        <v>0</v>
      </c>
      <c r="I41" s="115"/>
      <c r="J41" s="116">
        <f>'Gemensamma Tjänster'!AL33</f>
        <v>0</v>
      </c>
    </row>
    <row r="42" spans="3:10" ht="15" hidden="1" customHeight="1" outlineLevel="1" x14ac:dyDescent="0.25">
      <c r="C42" s="107">
        <f>'Gemensamma Tjänster'!AM2</f>
        <v>0</v>
      </c>
      <c r="D42" s="114">
        <f>'Gemensamma Tjänster'!AM24</f>
        <v>0</v>
      </c>
      <c r="E42" s="115"/>
      <c r="F42" s="94">
        <f>'Gemensamma Tjänster'!AM31</f>
        <v>0</v>
      </c>
      <c r="G42" s="115"/>
      <c r="H42" s="94">
        <f>'Gemensamma Tjänster'!AM32</f>
        <v>0</v>
      </c>
      <c r="I42" s="115"/>
      <c r="J42" s="116">
        <f>'Gemensamma Tjänster'!AM33</f>
        <v>0</v>
      </c>
    </row>
    <row r="43" spans="3:10" ht="15" hidden="1" customHeight="1" outlineLevel="1" x14ac:dyDescent="0.25">
      <c r="C43" s="107">
        <f>'Gemensamma Tjänster'!AN2</f>
        <v>0</v>
      </c>
      <c r="D43" s="114">
        <f>'Gemensamma Tjänster'!AN24</f>
        <v>0</v>
      </c>
      <c r="E43" s="115"/>
      <c r="F43" s="94">
        <f>'Gemensamma Tjänster'!AN31</f>
        <v>0</v>
      </c>
      <c r="G43" s="115"/>
      <c r="H43" s="94">
        <f>'Gemensamma Tjänster'!AN32</f>
        <v>0</v>
      </c>
      <c r="I43" s="115"/>
      <c r="J43" s="116">
        <f>'Gemensamma Tjänster'!AN33</f>
        <v>0</v>
      </c>
    </row>
    <row r="44" spans="3:10" ht="15" hidden="1" customHeight="1" outlineLevel="1" x14ac:dyDescent="0.25">
      <c r="C44" s="107">
        <f>'Gemensamma Tjänster'!AO2</f>
        <v>0</v>
      </c>
      <c r="D44" s="114">
        <f>'Gemensamma Tjänster'!AO24</f>
        <v>0</v>
      </c>
      <c r="E44" s="115"/>
      <c r="F44" s="94">
        <f>'Gemensamma Tjänster'!AO31</f>
        <v>0</v>
      </c>
      <c r="G44" s="115"/>
      <c r="H44" s="94">
        <f>'Gemensamma Tjänster'!AO32</f>
        <v>0</v>
      </c>
      <c r="I44" s="115"/>
      <c r="J44" s="116">
        <f>'Gemensamma Tjänster'!AO33</f>
        <v>0</v>
      </c>
    </row>
    <row r="45" spans="3:10" ht="15" hidden="1" customHeight="1" outlineLevel="1" x14ac:dyDescent="0.25">
      <c r="C45" s="107">
        <f>'Gemensamma Tjänster'!AP2</f>
        <v>0</v>
      </c>
      <c r="D45" s="114">
        <f>'Gemensamma Tjänster'!AP24</f>
        <v>0</v>
      </c>
      <c r="E45" s="115"/>
      <c r="F45" s="94">
        <f>'Gemensamma Tjänster'!AP31</f>
        <v>0</v>
      </c>
      <c r="G45" s="115"/>
      <c r="H45" s="94">
        <f>'Gemensamma Tjänster'!AP32</f>
        <v>0</v>
      </c>
      <c r="I45" s="115"/>
      <c r="J45" s="116">
        <f>'Gemensamma Tjänster'!AP33</f>
        <v>0</v>
      </c>
    </row>
    <row r="46" spans="3:10" ht="15" hidden="1" customHeight="1" outlineLevel="1" x14ac:dyDescent="0.25">
      <c r="C46" s="107">
        <f>'Gemensamma Tjänster'!AQ2</f>
        <v>0</v>
      </c>
      <c r="D46" s="114">
        <f>'Gemensamma Tjänster'!AQ24</f>
        <v>0</v>
      </c>
      <c r="E46" s="115"/>
      <c r="F46" s="94">
        <f>'Gemensamma Tjänster'!AQ31</f>
        <v>0</v>
      </c>
      <c r="G46" s="115"/>
      <c r="H46" s="94">
        <f>'Gemensamma Tjänster'!AQ32</f>
        <v>0</v>
      </c>
      <c r="I46" s="115"/>
      <c r="J46" s="116">
        <f>'Gemensamma Tjänster'!AQ33</f>
        <v>0</v>
      </c>
    </row>
    <row r="47" spans="3:10" ht="15" hidden="1" customHeight="1" outlineLevel="1" x14ac:dyDescent="0.25">
      <c r="C47" s="107">
        <f>'Gemensamma Tjänster'!AR2</f>
        <v>0</v>
      </c>
      <c r="D47" s="114">
        <f>'Gemensamma Tjänster'!AR24</f>
        <v>0</v>
      </c>
      <c r="E47" s="115"/>
      <c r="F47" s="94">
        <f>'Gemensamma Tjänster'!AR31</f>
        <v>0</v>
      </c>
      <c r="G47" s="115"/>
      <c r="H47" s="94">
        <f>'Gemensamma Tjänster'!AR32</f>
        <v>0</v>
      </c>
      <c r="I47" s="115"/>
      <c r="J47" s="116">
        <f>'Gemensamma Tjänster'!AR33</f>
        <v>0</v>
      </c>
    </row>
    <row r="48" spans="3:10" ht="15" hidden="1" customHeight="1" outlineLevel="1" x14ac:dyDescent="0.25">
      <c r="C48" s="107">
        <f>'Gemensamma Tjänster'!AS2</f>
        <v>0</v>
      </c>
      <c r="D48" s="114">
        <f>'Gemensamma Tjänster'!AS24</f>
        <v>0</v>
      </c>
      <c r="E48" s="115"/>
      <c r="F48" s="94">
        <f>'Gemensamma Tjänster'!AS31</f>
        <v>0</v>
      </c>
      <c r="G48" s="115"/>
      <c r="H48" s="94">
        <f>'Gemensamma Tjänster'!AS32</f>
        <v>0</v>
      </c>
      <c r="I48" s="115"/>
      <c r="J48" s="116">
        <f>'Gemensamma Tjänster'!AS33</f>
        <v>0</v>
      </c>
    </row>
    <row r="49" spans="3:10" ht="15" hidden="1" customHeight="1" outlineLevel="1" x14ac:dyDescent="0.25">
      <c r="C49" s="107">
        <f>'Gemensamma Tjänster'!AT2</f>
        <v>0</v>
      </c>
      <c r="D49" s="114">
        <f>'Gemensamma Tjänster'!AT24</f>
        <v>0</v>
      </c>
      <c r="E49" s="115"/>
      <c r="F49" s="94">
        <f>'Gemensamma Tjänster'!AT31</f>
        <v>0</v>
      </c>
      <c r="G49" s="115"/>
      <c r="H49" s="94">
        <f>'Gemensamma Tjänster'!AT32</f>
        <v>0</v>
      </c>
      <c r="I49" s="115"/>
      <c r="J49" s="116">
        <f>'Gemensamma Tjänster'!AT33</f>
        <v>0</v>
      </c>
    </row>
    <row r="50" spans="3:10" ht="15" hidden="1" customHeight="1" outlineLevel="1" x14ac:dyDescent="0.25">
      <c r="C50" s="107">
        <f>'Gemensamma Tjänster'!AU2</f>
        <v>0</v>
      </c>
      <c r="D50" s="114">
        <f>'Gemensamma Tjänster'!AU24</f>
        <v>0</v>
      </c>
      <c r="E50" s="115"/>
      <c r="F50" s="94">
        <f>'Gemensamma Tjänster'!AU31</f>
        <v>0</v>
      </c>
      <c r="G50" s="115"/>
      <c r="H50" s="94">
        <f>'Gemensamma Tjänster'!AU32</f>
        <v>0</v>
      </c>
      <c r="I50" s="115"/>
      <c r="J50" s="116">
        <f>'Gemensamma Tjänster'!AU33</f>
        <v>0</v>
      </c>
    </row>
    <row r="51" spans="3:10" ht="15" hidden="1" customHeight="1" outlineLevel="1" x14ac:dyDescent="0.25">
      <c r="C51" s="107">
        <f>'Gemensamma Tjänster'!AV2</f>
        <v>0</v>
      </c>
      <c r="D51" s="114">
        <f>'Gemensamma Tjänster'!AV24</f>
        <v>0</v>
      </c>
      <c r="E51" s="115"/>
      <c r="F51" s="94">
        <f>'Gemensamma Tjänster'!AV31</f>
        <v>0</v>
      </c>
      <c r="G51" s="115"/>
      <c r="H51" s="94">
        <f>'Gemensamma Tjänster'!AV32</f>
        <v>0</v>
      </c>
      <c r="I51" s="115"/>
      <c r="J51" s="116">
        <f>'Gemensamma Tjänster'!AV33</f>
        <v>0</v>
      </c>
    </row>
    <row r="52" spans="3:10" ht="15" hidden="1" customHeight="1" outlineLevel="1" x14ac:dyDescent="0.25">
      <c r="C52" s="107">
        <f>'Gemensamma Tjänster'!AW2</f>
        <v>0</v>
      </c>
      <c r="D52" s="114">
        <f>'Gemensamma Tjänster'!AW24</f>
        <v>0</v>
      </c>
      <c r="E52" s="115"/>
      <c r="F52" s="94">
        <f>'Gemensamma Tjänster'!AW31</f>
        <v>0</v>
      </c>
      <c r="G52" s="115"/>
      <c r="H52" s="94">
        <f>'Gemensamma Tjänster'!AW32</f>
        <v>0</v>
      </c>
      <c r="I52" s="115"/>
      <c r="J52" s="116">
        <f>'Gemensamma Tjänster'!AW33</f>
        <v>0</v>
      </c>
    </row>
    <row r="53" spans="3:10" ht="15" hidden="1" customHeight="1" outlineLevel="1" x14ac:dyDescent="0.25">
      <c r="C53" s="107">
        <f>'Gemensamma Tjänster'!AX2</f>
        <v>0</v>
      </c>
      <c r="D53" s="114">
        <f>'Gemensamma Tjänster'!AX24</f>
        <v>0</v>
      </c>
      <c r="E53" s="115"/>
      <c r="F53" s="94">
        <f>'Gemensamma Tjänster'!AX31</f>
        <v>0</v>
      </c>
      <c r="G53" s="115"/>
      <c r="H53" s="94">
        <f>'Gemensamma Tjänster'!AX32</f>
        <v>0</v>
      </c>
      <c r="I53" s="115"/>
      <c r="J53" s="116">
        <f>'Gemensamma Tjänster'!AX33</f>
        <v>0</v>
      </c>
    </row>
    <row r="54" spans="3:10" ht="15" hidden="1" customHeight="1" outlineLevel="1" x14ac:dyDescent="0.25">
      <c r="C54" s="107">
        <f>'Gemensamma Tjänster'!AY2</f>
        <v>0</v>
      </c>
      <c r="D54" s="114">
        <f>'Gemensamma Tjänster'!AY24</f>
        <v>0</v>
      </c>
      <c r="E54" s="115"/>
      <c r="F54" s="94">
        <f>'Gemensamma Tjänster'!AY31</f>
        <v>0</v>
      </c>
      <c r="G54" s="115"/>
      <c r="H54" s="94">
        <f>'Gemensamma Tjänster'!AY32</f>
        <v>0</v>
      </c>
      <c r="I54" s="115"/>
      <c r="J54" s="116">
        <f>'Gemensamma Tjänster'!AY33</f>
        <v>0</v>
      </c>
    </row>
    <row r="55" spans="3:10" ht="15" hidden="1" customHeight="1" outlineLevel="1" thickBot="1" x14ac:dyDescent="0.3">
      <c r="C55" s="117">
        <f>'Gemensamma Tjänster'!AZ2</f>
        <v>0</v>
      </c>
      <c r="D55" s="118">
        <f>'Gemensamma Tjänster'!AZ24</f>
        <v>0</v>
      </c>
      <c r="E55" s="119"/>
      <c r="F55" s="95">
        <f>'Gemensamma Tjänster'!AZ31</f>
        <v>0</v>
      </c>
      <c r="G55" s="119"/>
      <c r="H55" s="95">
        <f>'Gemensamma Tjänster'!AZ32</f>
        <v>0</v>
      </c>
      <c r="I55" s="119"/>
      <c r="J55" s="120">
        <f>'Gemensamma Tjänster'!AZ33</f>
        <v>0</v>
      </c>
    </row>
    <row r="56" spans="3:10" hidden="1" outlineLevel="1" x14ac:dyDescent="0.25">
      <c r="C56" s="115"/>
      <c r="D56" s="114"/>
      <c r="E56" s="115"/>
      <c r="F56" s="115"/>
      <c r="G56" s="115"/>
      <c r="H56" s="115"/>
      <c r="I56" s="115"/>
      <c r="J56" s="115"/>
    </row>
    <row r="57" spans="3:10" ht="15.75" collapsed="1" thickBot="1" x14ac:dyDescent="0.3">
      <c r="C57" s="115"/>
      <c r="D57" s="121"/>
      <c r="E57" s="115"/>
      <c r="F57" s="115"/>
      <c r="G57" s="115"/>
      <c r="H57" s="115"/>
      <c r="I57" s="115"/>
      <c r="J57" s="115"/>
    </row>
    <row r="58" spans="3:10" ht="21" x14ac:dyDescent="0.25">
      <c r="C58" s="108" t="s">
        <v>31</v>
      </c>
      <c r="D58" s="109">
        <f>SUM(D59:D107)</f>
        <v>7073657.0304872757</v>
      </c>
      <c r="E58" s="110"/>
      <c r="F58" s="110" t="s">
        <v>39</v>
      </c>
      <c r="G58" s="110"/>
      <c r="H58" s="110"/>
      <c r="I58" s="110"/>
      <c r="J58" s="122"/>
    </row>
    <row r="59" spans="3:10" hidden="1" outlineLevel="1" x14ac:dyDescent="0.25">
      <c r="C59" s="107" t="str">
        <f>'Valbara Tjänster'!F1</f>
        <v>Händelseanalys (Nitha)</v>
      </c>
      <c r="D59" s="114">
        <f>'Valbara Tjänster'!F20</f>
        <v>0</v>
      </c>
      <c r="E59" s="115"/>
      <c r="F59" s="115" t="str">
        <f>'Valbara Tjänster'!F27</f>
        <v>Kvartal förskott</v>
      </c>
      <c r="G59" s="115"/>
      <c r="H59" s="115" t="str">
        <f>'Valbara Tjänster'!F28</f>
        <v>Dec,Mar,Jun,Sep</v>
      </c>
      <c r="I59" s="115"/>
      <c r="J59" s="116" t="str">
        <f>'Valbara Tjänster'!F29</f>
        <v>N/A</v>
      </c>
    </row>
    <row r="60" spans="3:10" ht="30" hidden="1" outlineLevel="1" x14ac:dyDescent="0.25">
      <c r="C60" s="107" t="str">
        <f>'Valbara Tjänster'!J1</f>
        <v>IAM IdP
(egna anslutningar)</v>
      </c>
      <c r="D60" s="114">
        <f>'Valbara Tjänster'!J20</f>
        <v>45030.023999999998</v>
      </c>
      <c r="E60" s="115"/>
      <c r="F60" s="115" t="str">
        <f>'Valbara Tjänster'!J27</f>
        <v>Kvartal förskott</v>
      </c>
      <c r="G60" s="115"/>
      <c r="H60" s="115" t="str">
        <f>'Valbara Tjänster'!J28</f>
        <v>Dec,Mar,Jun,Sep</v>
      </c>
      <c r="I60" s="115"/>
      <c r="J60" s="116" t="str">
        <f>'Valbara Tjänster'!J29</f>
        <v>N/A</v>
      </c>
    </row>
    <row r="61" spans="3:10" hidden="1" outlineLevel="1" x14ac:dyDescent="0.25">
      <c r="C61" s="107" t="str">
        <f>'Valbara Tjänster'!N1</f>
        <v>Säkerhets-tjänster Logg, spärr &amp; samtycke</v>
      </c>
      <c r="D61" s="114">
        <f>'Valbara Tjänster'!N20</f>
        <v>45030.023999999998</v>
      </c>
      <c r="E61" s="115"/>
      <c r="F61" s="115" t="str">
        <f>'Valbara Tjänster'!N27</f>
        <v>Kvartal förskott</v>
      </c>
      <c r="G61" s="115"/>
      <c r="H61" s="115" t="str">
        <f>'Valbara Tjänster'!N28</f>
        <v>Dec,Mar,Jun,Sep</v>
      </c>
      <c r="I61" s="115"/>
      <c r="J61" s="116" t="str">
        <f>'Valbara Tjänster'!N29</f>
        <v>N/A</v>
      </c>
    </row>
    <row r="62" spans="3:10" hidden="1" outlineLevel="1" x14ac:dyDescent="0.25">
      <c r="C62" s="107" t="str">
        <f>'Valbara Tjänster'!R1</f>
        <v>IAM Autentisering (egna anslutningar)</v>
      </c>
      <c r="D62" s="114">
        <f>'Valbara Tjänster'!R20</f>
        <v>0</v>
      </c>
      <c r="E62" s="115"/>
      <c r="F62" s="115" t="str">
        <f>'Valbara Tjänster'!R27</f>
        <v>Kvartal förskott</v>
      </c>
      <c r="G62" s="115"/>
      <c r="H62" s="115" t="str">
        <f>'Valbara Tjänster'!R28</f>
        <v>Dec,Mar,Jun,Sep</v>
      </c>
      <c r="I62" s="115"/>
      <c r="J62" s="116" t="str">
        <f>'Valbara Tjänster'!R29</f>
        <v>N/A</v>
      </c>
    </row>
    <row r="63" spans="3:10" hidden="1" outlineLevel="1" x14ac:dyDescent="0.25">
      <c r="C63" s="107" t="str">
        <f>'Valbara Tjänster'!V1</f>
        <v>Personuppgifts- tjänst</v>
      </c>
      <c r="D63" s="114">
        <f>'Valbara Tjänster'!V20</f>
        <v>45030.023999999998</v>
      </c>
      <c r="E63" s="115"/>
      <c r="F63" s="115" t="str">
        <f>'Valbara Tjänster'!V27</f>
        <v>Kvartal förskott</v>
      </c>
      <c r="G63" s="115"/>
      <c r="H63" s="115" t="str">
        <f>'Valbara Tjänster'!V28</f>
        <v>Dec,Mar,Jun,Sep</v>
      </c>
      <c r="I63" s="115"/>
      <c r="J63" s="116" t="str">
        <f>'Valbara Tjänster'!V29</f>
        <v>N/A</v>
      </c>
    </row>
    <row r="64" spans="3:10" ht="45" hidden="1" outlineLevel="1" x14ac:dyDescent="0.25">
      <c r="C64" s="107" t="str">
        <f>'Valbara Tjänster'!Z1</f>
        <v xml:space="preserve">1177 formulär- hantering </v>
      </c>
      <c r="D64" s="114">
        <f>'Valbara Tjänster'!Z20</f>
        <v>338774.37955920002</v>
      </c>
      <c r="E64" s="115"/>
      <c r="F64" s="115" t="str">
        <f>'Valbara Tjänster'!Z27</f>
        <v>Kvartal förskott</v>
      </c>
      <c r="G64" s="115"/>
      <c r="H64" s="115" t="str">
        <f>'Valbara Tjänster'!Z28</f>
        <v>Dec,Mar,Jun,Sep</v>
      </c>
      <c r="I64" s="115"/>
      <c r="J64" s="116" t="str">
        <f>'Valbara Tjänster'!Z29</f>
        <v>N/A</v>
      </c>
    </row>
    <row r="65" spans="3:10" hidden="1" outlineLevel="1" x14ac:dyDescent="0.25">
      <c r="C65" s="107" t="str">
        <f>'Valbara Tjänster'!AD1</f>
        <v xml:space="preserve">Ombudstjänsten </v>
      </c>
      <c r="D65" s="114">
        <f>'Valbara Tjänster'!AD20</f>
        <v>0</v>
      </c>
      <c r="E65" s="115"/>
      <c r="F65" s="115" t="str">
        <f>'Valbara Tjänster'!AD27</f>
        <v>Kvartal förskott</v>
      </c>
      <c r="G65" s="115"/>
      <c r="H65" s="115" t="str">
        <f>'Valbara Tjänster'!AD28</f>
        <v>Dec,Mar,Jun,Sep</v>
      </c>
      <c r="I65" s="115"/>
      <c r="J65" s="116" t="str">
        <f>'Valbara Tjänster'!AD29</f>
        <v>N/A</v>
      </c>
    </row>
    <row r="66" spans="3:10" ht="120" hidden="1" outlineLevel="1" x14ac:dyDescent="0.25">
      <c r="C66" s="107" t="str">
        <f>'Valbara Tjänster'!AH1</f>
        <v>Hjälpmedels-tjänsten abonnemang</v>
      </c>
      <c r="D66" s="114">
        <f>'Valbara Tjänster'!AH20</f>
        <v>52000</v>
      </c>
      <c r="E66" s="115"/>
      <c r="F66" s="11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115"/>
      <c r="H66" s="115" t="str">
        <f>'Valbara Tjänster'!AH28</f>
        <v>Dec, Mar, Jun, Sep</v>
      </c>
      <c r="I66" s="115"/>
      <c r="J66" s="116" t="str">
        <f>'Valbara Tjänster'!AH29</f>
        <v>Prognos</v>
      </c>
    </row>
    <row r="67" spans="3:10" ht="45" hidden="1" outlineLevel="1" x14ac:dyDescent="0.25">
      <c r="C67" s="107" t="str">
        <f>'Valbara Tjänster'!AL1</f>
        <v>E-klient</v>
      </c>
      <c r="D67" s="114">
        <f>'Valbara Tjänster'!AL20</f>
        <v>1162025.28</v>
      </c>
      <c r="E67" s="115"/>
      <c r="F67" s="115" t="str">
        <f>'Valbara Tjänster'!AL27</f>
        <v>Halvårsvis i efterskott av förvaltning. Volymbaserade priser</v>
      </c>
      <c r="G67" s="115"/>
      <c r="H67" s="115" t="str">
        <f>'Valbara Tjänster'!AL28</f>
        <v>Jun, Dec</v>
      </c>
      <c r="I67" s="115"/>
      <c r="J67" s="116" t="str">
        <f>'Valbara Tjänster'!AL29</f>
        <v>Prognos 2023! Faktureras av förvaltningen</v>
      </c>
    </row>
    <row r="68" spans="3:10" ht="60" hidden="1" outlineLevel="1" x14ac:dyDescent="0.25">
      <c r="C68" s="107" t="str">
        <f>'Valbara Tjänster'!AP1</f>
        <v>Eira Licenser (innehåll)</v>
      </c>
      <c r="D68" s="114">
        <f>'Valbara Tjänster'!AP20</f>
        <v>1486286.6992977122</v>
      </c>
      <c r="E68" s="115"/>
      <c r="F68" s="115" t="str">
        <f>'Valbara Tjänster'!AP27</f>
        <v>Licenskostnaden fördelas solidariskt mellan landsting och regioner baserat på antal invånare.</v>
      </c>
      <c r="G68" s="115"/>
      <c r="H68" s="115" t="str">
        <f>'Valbara Tjänster'!AP28</f>
        <v>Årsvis engång i Dec</v>
      </c>
      <c r="I68" s="115"/>
      <c r="J68" s="116" t="str">
        <f>'Valbara Tjänster'!AP29</f>
        <v>Prognos</v>
      </c>
    </row>
    <row r="69" spans="3:10" ht="30" hidden="1" outlineLevel="1" x14ac:dyDescent="0.25">
      <c r="C69" s="107" t="str">
        <f>'Valbara Tjänster'!AT1</f>
        <v>Informations- utlämning till kvalitetsregister</v>
      </c>
      <c r="D69" s="114">
        <f>'Valbara Tjänster'!AT20</f>
        <v>0</v>
      </c>
      <c r="E69" s="115"/>
      <c r="F69" s="115" t="str">
        <f>'Valbara Tjänster'!AT27</f>
        <v>Faktureras separat av tjänstens förvaltning</v>
      </c>
      <c r="G69" s="115"/>
      <c r="H69" s="115" t="str">
        <f>'Valbara Tjänster'!AT28</f>
        <v xml:space="preserve"> </v>
      </c>
      <c r="I69" s="115"/>
      <c r="J69" s="123" t="str">
        <f>'Valbara Tjänster'!AT29</f>
        <v>Ingen ab.fakturering</v>
      </c>
    </row>
    <row r="70" spans="3:10" hidden="1" outlineLevel="1" x14ac:dyDescent="0.25">
      <c r="C70" s="107" t="str">
        <f>'Valbara Tjänster'!AX1</f>
        <v>Säker Digital Kommunikation SDK Utgår 2024!</v>
      </c>
      <c r="D70" s="114">
        <f>'Valbara Tjänster'!AX20</f>
        <v>0</v>
      </c>
      <c r="E70" s="115"/>
      <c r="F70" s="115" t="str">
        <f>'Valbara Tjänster'!AX27</f>
        <v>Ingen abonnemangsfakt 2023</v>
      </c>
      <c r="G70" s="115"/>
      <c r="H70" s="115">
        <f>'Valbara Tjänster'!AX28</f>
        <v>0</v>
      </c>
      <c r="I70" s="115"/>
      <c r="J70" s="116" t="str">
        <f>'Valbara Tjänster'!AX29</f>
        <v>Ingen fakturering 2024</v>
      </c>
    </row>
    <row r="71" spans="3:10" hidden="1" outlineLevel="1" x14ac:dyDescent="0.25">
      <c r="C71" s="107" t="str">
        <f>'Valbara Tjänster'!BB1</f>
        <v>Bild (i 1177 på telefon)</v>
      </c>
      <c r="D71" s="114">
        <f>'Valbara Tjänster'!BB20</f>
        <v>223719.36603743999</v>
      </c>
      <c r="E71" s="115"/>
      <c r="F71" s="115" t="str">
        <f>'Valbara Tjänster'!BB27</f>
        <v>Kvartal förskott</v>
      </c>
      <c r="G71" s="115"/>
      <c r="H71" s="115" t="str">
        <f>'Valbara Tjänster'!BB28</f>
        <v>Dec,Mar,Jun,Sep</v>
      </c>
      <c r="I71" s="115"/>
      <c r="J71" s="116">
        <f>'Valbara Tjänster'!BB29</f>
        <v>0</v>
      </c>
    </row>
    <row r="72" spans="3:10" hidden="1" outlineLevel="1" x14ac:dyDescent="0.25">
      <c r="C72" s="107" t="str">
        <f>'Valbara Tjänster'!BF1</f>
        <v>Video (i 1177 på telefon)</v>
      </c>
      <c r="D72" s="114">
        <f>'Valbara Tjänster'!BF20</f>
        <v>353167.83647059201</v>
      </c>
      <c r="E72" s="115"/>
      <c r="F72" s="115" t="str">
        <f>'Valbara Tjänster'!BF27</f>
        <v>Kvartal förskott</v>
      </c>
      <c r="G72" s="115"/>
      <c r="H72" s="115" t="str">
        <f>'Valbara Tjänster'!BF28</f>
        <v>Dec,Mar,Jun,Sep</v>
      </c>
      <c r="I72" s="115"/>
      <c r="J72" s="116">
        <f>'Valbara Tjänster'!BF29</f>
        <v>0</v>
      </c>
    </row>
    <row r="73" spans="3:10" hidden="1" outlineLevel="1" x14ac:dyDescent="0.25">
      <c r="C73" s="107" t="str">
        <f>'Valbara Tjänster'!BJ1</f>
        <v>Utbudstjänsten</v>
      </c>
      <c r="D73" s="114">
        <f>'Valbara Tjänster'!BJ20</f>
        <v>0</v>
      </c>
      <c r="E73" s="115"/>
      <c r="F73" s="115" t="str">
        <f>'Valbara Tjänster'!BJ27</f>
        <v>Kvartal förskott</v>
      </c>
      <c r="G73" s="115"/>
      <c r="H73" s="115" t="str">
        <f>'Valbara Tjänster'!BJ28</f>
        <v>Dec,Mar,Jun,Sep</v>
      </c>
      <c r="I73" s="115"/>
      <c r="J73" s="116" t="str">
        <f>'Valbara Tjänster'!BJ29</f>
        <v>Pausad</v>
      </c>
    </row>
    <row r="74" spans="3:10" hidden="1" outlineLevel="1" x14ac:dyDescent="0.25">
      <c r="C74" s="107" t="str">
        <f>'Valbara Tjänster'!BN1</f>
        <v>Statistiktjänst Organisations-statistik</v>
      </c>
      <c r="D74" s="114">
        <f>'Valbara Tjänster'!BN20</f>
        <v>39257.1749232</v>
      </c>
      <c r="E74" s="115"/>
      <c r="F74" s="115" t="str">
        <f>'Valbara Tjänster'!BN27</f>
        <v>Kvartal förskott</v>
      </c>
      <c r="G74" s="115"/>
      <c r="H74" s="115" t="str">
        <f>'Valbara Tjänster'!BN28</f>
        <v>Dec,Mar,Jun,Sep</v>
      </c>
      <c r="I74" s="115"/>
      <c r="J74" s="116">
        <f>'Valbara Tjänster'!BN29</f>
        <v>0</v>
      </c>
    </row>
    <row r="75" spans="3:10" s="90" customFormat="1" ht="45" hidden="1" outlineLevel="1" x14ac:dyDescent="0.25">
      <c r="C75" s="107" t="str">
        <f>'Valbara Tjänster'!BR1</f>
        <v xml:space="preserve">1177 inkorg </v>
      </c>
      <c r="D75" s="114">
        <f>'Valbara Tjänster'!BR20</f>
        <v>52877.760000000002</v>
      </c>
      <c r="E75" s="115"/>
      <c r="F75" s="94" t="str">
        <f>'Valbara Tjänster'!BR27</f>
        <v xml:space="preserve">Volymsbaserad. Faktureras av förvaltning kvartalsvis efterskott </v>
      </c>
      <c r="G75" s="115"/>
      <c r="H75" s="94">
        <f>'Valbara Tjänster'!BR28</f>
        <v>0</v>
      </c>
      <c r="I75" s="115"/>
      <c r="J75" s="220">
        <f>'Valbara Tjänster'!BR29</f>
        <v>0</v>
      </c>
    </row>
    <row r="76" spans="3:10" s="90" customFormat="1" ht="30" hidden="1" outlineLevel="1" x14ac:dyDescent="0.25">
      <c r="C76" s="107" t="str">
        <f>'Valbara Tjänster'!BV1</f>
        <v>Svevac 
Utgår 2024</v>
      </c>
      <c r="D76" s="114">
        <f>'Valbara Tjänster'!BV20</f>
        <v>0</v>
      </c>
      <c r="E76" s="115"/>
      <c r="F76" s="94" t="str">
        <f>'Valbara Tjänster'!BV27</f>
        <v>Prel. Engång förskott 2023</v>
      </c>
      <c r="G76" s="115"/>
      <c r="H76" s="94" t="str">
        <f>'Valbara Tjänster'!BV28</f>
        <v>Dec,Mars</v>
      </c>
      <c r="I76" s="115"/>
      <c r="J76" s="220" t="str">
        <f>'Valbara Tjänster'!BV29</f>
        <v>Avslutas halvår 2023</v>
      </c>
    </row>
    <row r="77" spans="3:10" s="90" customFormat="1" ht="30" hidden="1" outlineLevel="1" x14ac:dyDescent="0.25">
      <c r="C77" s="107" t="str">
        <f>'Valbara Tjänster'!BZ1</f>
        <v>Digitalt möte</v>
      </c>
      <c r="D77" s="114">
        <f>'Valbara Tjänster'!BZ20</f>
        <v>0</v>
      </c>
      <c r="E77" s="115"/>
      <c r="F77" s="94" t="str">
        <f>'Valbara Tjänster'!BZ27</f>
        <v>Volymbaserad. Faktureras av förvaltning</v>
      </c>
      <c r="G77" s="115"/>
      <c r="H77" s="94">
        <f>'Valbara Tjänster'!BZ28</f>
        <v>0</v>
      </c>
      <c r="I77" s="115"/>
      <c r="J77" s="220" t="str">
        <f>'Valbara Tjänster'!BZ29</f>
        <v>Prognos</v>
      </c>
    </row>
    <row r="78" spans="3:10" s="90" customFormat="1" hidden="1" outlineLevel="1" x14ac:dyDescent="0.25">
      <c r="C78" s="107" t="str">
        <f>'Valbara Tjänster'!CD1</f>
        <v>Video och distans Infrastruktur</v>
      </c>
      <c r="D78" s="114">
        <f>'Valbara Tjänster'!CD20</f>
        <v>102680.5257684336</v>
      </c>
      <c r="E78" s="115"/>
      <c r="F78" s="94" t="str">
        <f>'Valbara Tjänster'!CD27</f>
        <v>Kvartal förskott</v>
      </c>
      <c r="G78" s="115"/>
      <c r="H78" s="94" t="str">
        <f>'Valbara Tjänster'!CD28</f>
        <v>Dec,Mar,Jun,Sep</v>
      </c>
      <c r="I78" s="115"/>
      <c r="J78" s="220">
        <f>'Valbara Tjänster'!CD29</f>
        <v>0</v>
      </c>
    </row>
    <row r="79" spans="3:10" s="90" customFormat="1" hidden="1" outlineLevel="1" x14ac:dyDescent="0.25">
      <c r="C79" s="107" t="str">
        <f>'Valbara Tjänster'!CH1</f>
        <v>Video &amp; distans Flerpartsmöte</v>
      </c>
      <c r="D79" s="114">
        <f>'Valbara Tjänster'!CH20</f>
        <v>192257.33856887999</v>
      </c>
      <c r="E79" s="115"/>
      <c r="F79" s="94" t="str">
        <f>'Valbara Tjänster'!CH27</f>
        <v>Kvartal förskott</v>
      </c>
      <c r="G79" s="115"/>
      <c r="H79" s="94" t="str">
        <f>'Valbara Tjänster'!CH28</f>
        <v>Dec,Mar,Jun,Sep</v>
      </c>
      <c r="I79" s="115"/>
      <c r="J79" s="220">
        <f>'Valbara Tjänster'!CH29</f>
        <v>0</v>
      </c>
    </row>
    <row r="80" spans="3:10" s="90" customFormat="1" hidden="1" outlineLevel="1" x14ac:dyDescent="0.25">
      <c r="C80" s="107" t="str">
        <f>'Valbara Tjänster'!CL1</f>
        <v xml:space="preserve">1177 Egen provhantering </v>
      </c>
      <c r="D80" s="114">
        <f>'Valbara Tjänster'!CL20</f>
        <v>390260.20800000004</v>
      </c>
      <c r="E80" s="115"/>
      <c r="F80" s="94" t="str">
        <f>'Valbara Tjänster'!CL27</f>
        <v>Kvartal förskott</v>
      </c>
      <c r="G80" s="115"/>
      <c r="H80" s="94" t="str">
        <f>'Valbara Tjänster'!CL28</f>
        <v>Dec,Mar,Jun,Sep</v>
      </c>
      <c r="I80" s="115"/>
      <c r="J80" s="220">
        <f>'Valbara Tjänster'!CL29</f>
        <v>0</v>
      </c>
    </row>
    <row r="81" spans="3:10" s="90" customFormat="1" ht="30" hidden="1" outlineLevel="1" x14ac:dyDescent="0.25">
      <c r="C81" s="107" t="str">
        <f>'Valbara Tjänster'!CP1</f>
        <v>1177 Symtom- bedömning och hänvisning</v>
      </c>
      <c r="D81" s="114">
        <f>'Valbara Tjänster'!CP20</f>
        <v>2161441.1520000002</v>
      </c>
      <c r="E81" s="115"/>
      <c r="F81" s="94" t="str">
        <f>'Valbara Tjänster'!CP27</f>
        <v>Kvartal förskott</v>
      </c>
      <c r="G81" s="115"/>
      <c r="H81" s="94" t="str">
        <f>'Valbara Tjänster'!CP28</f>
        <v>Dec,Mar,Jun,Sep</v>
      </c>
      <c r="I81" s="115"/>
      <c r="J81" s="220" t="str">
        <f>'Valbara Tjänster'!CP29</f>
        <v>Mars 2023 separat sedan kvartalsvis förskott</v>
      </c>
    </row>
    <row r="82" spans="3:10" s="90" customFormat="1" hidden="1" outlineLevel="1" x14ac:dyDescent="0.25">
      <c r="C82" s="107" t="str">
        <f>'Valbara Tjänster'!CT1</f>
        <v>Underskrifts-tjänst (NY 2023)</v>
      </c>
      <c r="D82" s="114">
        <f>'Valbara Tjänster'!CT20</f>
        <v>0</v>
      </c>
      <c r="E82" s="115"/>
      <c r="F82" s="94" t="str">
        <f>'Valbara Tjänster'!CT27</f>
        <v>Kvartal förskott</v>
      </c>
      <c r="G82" s="115"/>
      <c r="H82" s="94" t="str">
        <f>'Valbara Tjänster'!CT28</f>
        <v>Dec,Mar,Jun,Sep</v>
      </c>
      <c r="I82" s="115"/>
      <c r="J82" s="220">
        <f>'Valbara Tjänster'!CT29</f>
        <v>0</v>
      </c>
    </row>
    <row r="83" spans="3:10" s="90" customFormat="1" ht="30" hidden="1" outlineLevel="1" x14ac:dyDescent="0.25">
      <c r="C83" s="107" t="str">
        <f>'Valbara Tjänster'!CX1</f>
        <v>Terminologi-tjänst (ny i förvaltning 2024)</v>
      </c>
      <c r="D83" s="114">
        <f>'Valbara Tjänster'!CX20</f>
        <v>242939.47555604274</v>
      </c>
      <c r="E83" s="115"/>
      <c r="F83" s="94" t="str">
        <f>'Valbara Tjänster'!CX27</f>
        <v>Övergår från utveckling 2024</v>
      </c>
      <c r="G83" s="115"/>
      <c r="H83" s="94" t="str">
        <f>'Valbara Tjänster'!CX28</f>
        <v>Dec,Mar,Jun,Sep</v>
      </c>
      <c r="I83" s="115"/>
      <c r="J83" s="220" t="str">
        <f>'Valbara Tjänster'!CX29</f>
        <v>Faktureras 2023 mot utveckling</v>
      </c>
    </row>
    <row r="84" spans="3:10" s="90" customFormat="1" hidden="1" outlineLevel="1" x14ac:dyDescent="0.25">
      <c r="C84" s="107" t="str">
        <f>'Valbara Tjänster'!DB1</f>
        <v>Statistiktjänst export</v>
      </c>
      <c r="D84" s="114">
        <f>'Valbara Tjänster'!DB20</f>
        <v>140879.76230577601</v>
      </c>
      <c r="E84" s="115"/>
      <c r="F84" s="94" t="str">
        <f>'Valbara Tjänster'!DB27</f>
        <v>Kvartal förskott</v>
      </c>
      <c r="G84" s="115"/>
      <c r="H84" s="94" t="str">
        <f>'Valbara Tjänster'!DB28</f>
        <v>Dec,Mar,Jun,Sep</v>
      </c>
      <c r="I84" s="115"/>
      <c r="J84" s="220">
        <f>'Valbara Tjänster'!DB29</f>
        <v>0</v>
      </c>
    </row>
    <row r="85" spans="3:10" s="90" customFormat="1" hidden="1" outlineLevel="1" x14ac:dyDescent="0.25">
      <c r="C85" s="107" t="str">
        <f>'Valbara Tjänster'!DF1</f>
        <v>Beställning läkemedelsnära produkter</v>
      </c>
      <c r="D85" s="114">
        <f>'Valbara Tjänster'!DF20</f>
        <v>0</v>
      </c>
      <c r="E85" s="115"/>
      <c r="F85" s="94" t="str">
        <f>'Valbara Tjänster'!DF27</f>
        <v>Pris ej fastställt</v>
      </c>
      <c r="G85" s="115"/>
      <c r="H85" s="94">
        <f>'Valbara Tjänster'!DF28</f>
        <v>0</v>
      </c>
      <c r="I85" s="115"/>
      <c r="J85" s="220">
        <f>'Valbara Tjänster'!DF29</f>
        <v>0</v>
      </c>
    </row>
    <row r="86" spans="3:10" s="90" customFormat="1" hidden="1" outlineLevel="1" x14ac:dyDescent="0.25">
      <c r="C86" s="107" t="str">
        <f>'Valbara Tjänster'!DJ1</f>
        <v>Net-Id</v>
      </c>
      <c r="D86" s="114">
        <f>'Valbara Tjänster'!DJ20</f>
        <v>0</v>
      </c>
      <c r="E86" s="115"/>
      <c r="F86" s="94" t="str">
        <f>'Valbara Tjänster'!DJ27</f>
        <v>Väntar på avsiktsförklaring</v>
      </c>
      <c r="G86" s="115"/>
      <c r="H86" s="94">
        <f>'Valbara Tjänster'!DJ28</f>
        <v>0</v>
      </c>
      <c r="I86" s="115"/>
      <c r="J86" s="220">
        <f>'Valbara Tjänster'!DJ29</f>
        <v>0</v>
      </c>
    </row>
    <row r="87" spans="3:10" s="90" customFormat="1" hidden="1" outlineLevel="1" x14ac:dyDescent="0.25">
      <c r="C87" s="107">
        <f>'Valbara Tjänster'!DN1</f>
        <v>0</v>
      </c>
      <c r="D87" s="114">
        <f>'Valbara Tjänster'!DN20</f>
        <v>0</v>
      </c>
      <c r="E87" s="115"/>
      <c r="F87" s="94">
        <f>'Valbara Tjänster'!DN27</f>
        <v>0</v>
      </c>
      <c r="G87" s="115"/>
      <c r="H87" s="94">
        <f>'Valbara Tjänster'!DN28</f>
        <v>0</v>
      </c>
      <c r="I87" s="115"/>
      <c r="J87" s="220">
        <f>'Valbara Tjänster'!DN29</f>
        <v>0</v>
      </c>
    </row>
    <row r="88" spans="3:10" s="90" customFormat="1" hidden="1" outlineLevel="1" x14ac:dyDescent="0.25">
      <c r="C88" s="107">
        <f>'Valbara Tjänster'!DR1</f>
        <v>0</v>
      </c>
      <c r="D88" s="114">
        <f>'Valbara Tjänster'!DR20</f>
        <v>0</v>
      </c>
      <c r="E88" s="115"/>
      <c r="F88" s="94">
        <f>'Valbara Tjänster'!DR27</f>
        <v>0</v>
      </c>
      <c r="G88" s="115"/>
      <c r="H88" s="94">
        <f>'Valbara Tjänster'!DR28</f>
        <v>0</v>
      </c>
      <c r="I88" s="115"/>
      <c r="J88" s="220">
        <f>'Valbara Tjänster'!DR29</f>
        <v>0</v>
      </c>
    </row>
    <row r="89" spans="3:10" s="90" customFormat="1" hidden="1" outlineLevel="1" x14ac:dyDescent="0.25">
      <c r="C89" s="107">
        <f>'Valbara Tjänster'!DV1</f>
        <v>0</v>
      </c>
      <c r="D89" s="114">
        <f>'Valbara Tjänster'!DV20</f>
        <v>0</v>
      </c>
      <c r="E89" s="115"/>
      <c r="F89" s="94">
        <f>'Valbara Tjänster'!DV27</f>
        <v>0</v>
      </c>
      <c r="G89" s="115"/>
      <c r="H89" s="94">
        <f>'Valbara Tjänster'!DV28</f>
        <v>0</v>
      </c>
      <c r="I89" s="115"/>
      <c r="J89" s="220">
        <f>'Valbara Tjänster'!DV29</f>
        <v>0</v>
      </c>
    </row>
    <row r="90" spans="3:10" s="90" customFormat="1" ht="16.5" hidden="1" customHeight="1" outlineLevel="1" x14ac:dyDescent="0.25">
      <c r="C90" s="107">
        <f>'Valbara Tjänster'!DZ1</f>
        <v>0</v>
      </c>
      <c r="D90" s="114">
        <f>'Valbara Tjänster'!DZ20</f>
        <v>0</v>
      </c>
      <c r="E90" s="115"/>
      <c r="F90" s="94">
        <f>'Valbara Tjänster'!DZ27</f>
        <v>0</v>
      </c>
      <c r="G90" s="115"/>
      <c r="H90" s="94">
        <f>'Valbara Tjänster'!DZ28</f>
        <v>0</v>
      </c>
      <c r="I90" s="115"/>
      <c r="J90" s="220">
        <f>'Valbara Tjänster'!DZ29</f>
        <v>0</v>
      </c>
    </row>
    <row r="91" spans="3:10" s="90" customFormat="1" ht="16.5" hidden="1" customHeight="1" outlineLevel="1" x14ac:dyDescent="0.25">
      <c r="C91" s="107">
        <f>'Valbara Tjänster'!ED1</f>
        <v>0</v>
      </c>
      <c r="D91" s="114">
        <f>'Valbara Tjänster'!ED20</f>
        <v>0</v>
      </c>
      <c r="E91" s="115"/>
      <c r="F91" s="94">
        <f>'Valbara Tjänster'!ED27</f>
        <v>0</v>
      </c>
      <c r="G91" s="115"/>
      <c r="H91" s="94">
        <f>'Valbara Tjänster'!ED28</f>
        <v>0</v>
      </c>
      <c r="I91" s="115"/>
      <c r="J91" s="220">
        <f>'Valbara Tjänster'!ED29</f>
        <v>0</v>
      </c>
    </row>
    <row r="92" spans="3:10" s="90" customFormat="1" ht="16.5" hidden="1" customHeight="1" outlineLevel="1" x14ac:dyDescent="0.25">
      <c r="C92" s="107">
        <f>'Valbara Tjänster'!EH1</f>
        <v>0</v>
      </c>
      <c r="D92" s="114">
        <f>'Valbara Tjänster'!EH20</f>
        <v>0</v>
      </c>
      <c r="E92" s="115"/>
      <c r="F92" s="94">
        <f>'Valbara Tjänster'!EH27</f>
        <v>0</v>
      </c>
      <c r="G92" s="115"/>
      <c r="H92" s="94">
        <f>'Valbara Tjänster'!EH28</f>
        <v>0</v>
      </c>
      <c r="I92" s="115"/>
      <c r="J92" s="220">
        <f>'Valbara Tjänster'!EH29</f>
        <v>0</v>
      </c>
    </row>
    <row r="93" spans="3:10" s="90" customFormat="1" ht="16.5" hidden="1" customHeight="1" outlineLevel="1" x14ac:dyDescent="0.25">
      <c r="C93" s="107">
        <f>'Valbara Tjänster'!EL1</f>
        <v>0</v>
      </c>
      <c r="D93" s="114">
        <f>'Valbara Tjänster'!EL20</f>
        <v>0</v>
      </c>
      <c r="E93" s="115"/>
      <c r="F93" s="94">
        <f>'Valbara Tjänster'!EL27</f>
        <v>0</v>
      </c>
      <c r="G93" s="115"/>
      <c r="H93" s="94">
        <f>'Valbara Tjänster'!EL28</f>
        <v>0</v>
      </c>
      <c r="I93" s="115"/>
      <c r="J93" s="220">
        <f>'Valbara Tjänster'!EL29</f>
        <v>0</v>
      </c>
    </row>
    <row r="94" spans="3:10" s="90" customFormat="1" ht="16.5" hidden="1" customHeight="1" outlineLevel="1" x14ac:dyDescent="0.25">
      <c r="C94" s="107">
        <f>'Valbara Tjänster'!EP1</f>
        <v>0</v>
      </c>
      <c r="D94" s="114">
        <f>'Valbara Tjänster'!EP20</f>
        <v>0</v>
      </c>
      <c r="E94" s="115"/>
      <c r="F94" s="94">
        <f>'Valbara Tjänster'!EP27</f>
        <v>0</v>
      </c>
      <c r="G94" s="115"/>
      <c r="H94" s="94">
        <f>'Valbara Tjänster'!EP28</f>
        <v>0</v>
      </c>
      <c r="I94" s="115"/>
      <c r="J94" s="220">
        <f>'Valbara Tjänster'!EP29</f>
        <v>0</v>
      </c>
    </row>
    <row r="95" spans="3:10" s="90" customFormat="1" ht="16.5" hidden="1" customHeight="1" outlineLevel="1" x14ac:dyDescent="0.25">
      <c r="C95" s="107">
        <f>'Valbara Tjänster'!ET1</f>
        <v>0</v>
      </c>
      <c r="D95" s="114">
        <f>'Valbara Tjänster'!ET20</f>
        <v>0</v>
      </c>
      <c r="E95" s="115"/>
      <c r="F95" s="94">
        <f>'Valbara Tjänster'!ET27</f>
        <v>0</v>
      </c>
      <c r="G95" s="115"/>
      <c r="H95" s="94">
        <f>'Valbara Tjänster'!ET28</f>
        <v>0</v>
      </c>
      <c r="I95" s="115"/>
      <c r="J95" s="220">
        <f>'Valbara Tjänster'!ET29</f>
        <v>0</v>
      </c>
    </row>
    <row r="96" spans="3:10" s="90" customFormat="1" ht="16.5" hidden="1" customHeight="1" outlineLevel="1" x14ac:dyDescent="0.25">
      <c r="C96" s="107">
        <f>'Valbara Tjänster'!EX1</f>
        <v>0</v>
      </c>
      <c r="D96" s="114">
        <f>'Valbara Tjänster'!EX20</f>
        <v>0</v>
      </c>
      <c r="E96" s="115"/>
      <c r="F96" s="94">
        <f>'Valbara Tjänster'!EX27</f>
        <v>0</v>
      </c>
      <c r="G96" s="115"/>
      <c r="H96" s="94">
        <f>'Valbara Tjänster'!EX28</f>
        <v>0</v>
      </c>
      <c r="I96" s="115"/>
      <c r="J96" s="220">
        <f>'Valbara Tjänster'!EX29</f>
        <v>0</v>
      </c>
    </row>
    <row r="97" spans="3:10" s="90" customFormat="1" ht="16.5" hidden="1" customHeight="1" outlineLevel="1" x14ac:dyDescent="0.25">
      <c r="C97" s="107">
        <f>'Valbara Tjänster'!FB1</f>
        <v>0</v>
      </c>
      <c r="D97" s="114">
        <f>'Valbara Tjänster'!FB20</f>
        <v>0</v>
      </c>
      <c r="E97" s="115"/>
      <c r="F97" s="94">
        <f>'Valbara Tjänster'!FB27</f>
        <v>0</v>
      </c>
      <c r="G97" s="115"/>
      <c r="H97" s="94">
        <f>'Valbara Tjänster'!FB28</f>
        <v>0</v>
      </c>
      <c r="I97" s="115"/>
      <c r="J97" s="220">
        <f>'Valbara Tjänster'!FB29</f>
        <v>0</v>
      </c>
    </row>
    <row r="98" spans="3:10" s="90" customFormat="1" ht="16.5" hidden="1" customHeight="1" outlineLevel="1" x14ac:dyDescent="0.25">
      <c r="C98" s="107">
        <f>'Valbara Tjänster'!FF1</f>
        <v>0</v>
      </c>
      <c r="D98" s="114">
        <f>'Valbara Tjänster'!FF20</f>
        <v>0</v>
      </c>
      <c r="E98" s="115"/>
      <c r="F98" s="94">
        <f>'Valbara Tjänster'!FF27</f>
        <v>0</v>
      </c>
      <c r="G98" s="115"/>
      <c r="H98" s="94">
        <f>'Valbara Tjänster'!FF28</f>
        <v>0</v>
      </c>
      <c r="I98" s="115"/>
      <c r="J98" s="220">
        <f>'Valbara Tjänster'!FF29</f>
        <v>0</v>
      </c>
    </row>
    <row r="99" spans="3:10" s="90" customFormat="1" ht="16.5" hidden="1" customHeight="1" outlineLevel="1" x14ac:dyDescent="0.25">
      <c r="C99" s="107">
        <f>'Valbara Tjänster'!FJ1</f>
        <v>0</v>
      </c>
      <c r="D99" s="114">
        <f>'Valbara Tjänster'!FJ20</f>
        <v>0</v>
      </c>
      <c r="E99" s="115"/>
      <c r="F99" s="94">
        <f>'Valbara Tjänster'!FJ27</f>
        <v>0</v>
      </c>
      <c r="G99" s="115"/>
      <c r="H99" s="94">
        <f>'Valbara Tjänster'!FJ28</f>
        <v>0</v>
      </c>
      <c r="I99" s="115"/>
      <c r="J99" s="220">
        <f>'Valbara Tjänster'!FJ29</f>
        <v>0</v>
      </c>
    </row>
    <row r="100" spans="3:10" s="90" customFormat="1" ht="16.5" hidden="1" customHeight="1" outlineLevel="1" x14ac:dyDescent="0.25">
      <c r="C100" s="107">
        <f>'Valbara Tjänster'!FN1</f>
        <v>0</v>
      </c>
      <c r="D100" s="114">
        <f>'Valbara Tjänster'!FN20</f>
        <v>0</v>
      </c>
      <c r="E100" s="115"/>
      <c r="F100" s="94">
        <f>'Valbara Tjänster'!FN27</f>
        <v>0</v>
      </c>
      <c r="G100" s="115"/>
      <c r="H100" s="94">
        <f>'Valbara Tjänster'!FN28</f>
        <v>0</v>
      </c>
      <c r="I100" s="115"/>
      <c r="J100" s="220">
        <f>'Valbara Tjänster'!FN29</f>
        <v>0</v>
      </c>
    </row>
    <row r="101" spans="3:10" s="90" customFormat="1" ht="16.5" hidden="1" customHeight="1" outlineLevel="1" x14ac:dyDescent="0.25">
      <c r="C101" s="107">
        <f>'Valbara Tjänster'!FR1</f>
        <v>0</v>
      </c>
      <c r="D101" s="114">
        <f>'Valbara Tjänster'!FR20</f>
        <v>0</v>
      </c>
      <c r="E101" s="115"/>
      <c r="F101" s="94">
        <f>'Valbara Tjänster'!FR27</f>
        <v>0</v>
      </c>
      <c r="G101" s="115"/>
      <c r="H101" s="94">
        <f>'Valbara Tjänster'!FR28</f>
        <v>0</v>
      </c>
      <c r="I101" s="115"/>
      <c r="J101" s="220">
        <f>'Valbara Tjänster'!FR29</f>
        <v>0</v>
      </c>
    </row>
    <row r="102" spans="3:10" s="90" customFormat="1" ht="16.5" hidden="1" customHeight="1" outlineLevel="1" x14ac:dyDescent="0.25">
      <c r="C102" s="107">
        <f>'Valbara Tjänster'!FV1</f>
        <v>0</v>
      </c>
      <c r="D102" s="114">
        <f>'Valbara Tjänster'!FV20</f>
        <v>0</v>
      </c>
      <c r="E102" s="115"/>
      <c r="F102" s="94">
        <f>'Valbara Tjänster'!FV27</f>
        <v>0</v>
      </c>
      <c r="G102" s="115"/>
      <c r="H102" s="94">
        <f>'Valbara Tjänster'!FV28</f>
        <v>0</v>
      </c>
      <c r="I102" s="115"/>
      <c r="J102" s="220">
        <f>'Valbara Tjänster'!FV29</f>
        <v>0</v>
      </c>
    </row>
    <row r="103" spans="3:10" s="90" customFormat="1" ht="16.5" hidden="1" customHeight="1" outlineLevel="1" x14ac:dyDescent="0.25">
      <c r="C103" s="107">
        <f>'Valbara Tjänster'!FZ1</f>
        <v>0</v>
      </c>
      <c r="D103" s="114">
        <f>'Valbara Tjänster'!FZ20</f>
        <v>0</v>
      </c>
      <c r="E103" s="115"/>
      <c r="F103" s="94">
        <f>'Valbara Tjänster'!FZ27</f>
        <v>0</v>
      </c>
      <c r="G103" s="115"/>
      <c r="H103" s="94">
        <f>'Valbara Tjänster'!FZ28</f>
        <v>0</v>
      </c>
      <c r="I103" s="115"/>
      <c r="J103" s="220">
        <f>'Valbara Tjänster'!FZ29</f>
        <v>0</v>
      </c>
    </row>
    <row r="104" spans="3:10" s="90" customFormat="1" ht="16.5" hidden="1" customHeight="1" outlineLevel="1" x14ac:dyDescent="0.25">
      <c r="C104" s="107">
        <f>'Valbara Tjänster'!GD1</f>
        <v>0</v>
      </c>
      <c r="D104" s="114">
        <f>'Valbara Tjänster'!GD20</f>
        <v>0</v>
      </c>
      <c r="E104" s="115"/>
      <c r="F104" s="94">
        <f>'Valbara Tjänster'!GD27</f>
        <v>0</v>
      </c>
      <c r="G104" s="115"/>
      <c r="H104" s="94">
        <f>'Valbara Tjänster'!GD28</f>
        <v>0</v>
      </c>
      <c r="I104" s="115"/>
      <c r="J104" s="220">
        <f>'Valbara Tjänster'!GD29</f>
        <v>0</v>
      </c>
    </row>
    <row r="105" spans="3:10" s="90" customFormat="1" ht="16.5" hidden="1" customHeight="1" outlineLevel="1" x14ac:dyDescent="0.25">
      <c r="C105" s="107">
        <f>'Valbara Tjänster'!GH1</f>
        <v>0</v>
      </c>
      <c r="D105" s="114">
        <f>'Valbara Tjänster'!GH20</f>
        <v>0</v>
      </c>
      <c r="E105" s="115"/>
      <c r="F105" s="94">
        <f>'Valbara Tjänster'!GH27</f>
        <v>0</v>
      </c>
      <c r="G105" s="115"/>
      <c r="H105" s="94">
        <f>'Valbara Tjänster'!GH28</f>
        <v>0</v>
      </c>
      <c r="I105" s="115"/>
      <c r="J105" s="220">
        <f>'Valbara Tjänster'!GH29</f>
        <v>0</v>
      </c>
    </row>
    <row r="106" spans="3:10" s="90" customFormat="1" ht="16.5" hidden="1" customHeight="1" outlineLevel="1" x14ac:dyDescent="0.25">
      <c r="C106" s="107">
        <f>'Valbara Tjänster'!GL1</f>
        <v>0</v>
      </c>
      <c r="D106" s="114">
        <f>'Valbara Tjänster'!GL20</f>
        <v>0</v>
      </c>
      <c r="E106" s="115"/>
      <c r="F106" s="94">
        <f>'Valbara Tjänster'!GL27</f>
        <v>0</v>
      </c>
      <c r="G106" s="115"/>
      <c r="H106" s="94">
        <f>'Valbara Tjänster'!GL28</f>
        <v>0</v>
      </c>
      <c r="I106" s="115"/>
      <c r="J106" s="220">
        <f>'Valbara Tjänster'!GL29</f>
        <v>0</v>
      </c>
    </row>
    <row r="107" spans="3:10" s="90" customFormat="1" ht="16.5" hidden="1" customHeight="1" outlineLevel="1" thickBot="1" x14ac:dyDescent="0.3">
      <c r="C107" s="117">
        <f>'Valbara Tjänster'!GP1</f>
        <v>0</v>
      </c>
      <c r="D107" s="118">
        <f>'Valbara Tjänster'!GP20</f>
        <v>0</v>
      </c>
      <c r="E107" s="119"/>
      <c r="F107" s="95">
        <f>'Valbara Tjänster'!GP27</f>
        <v>0</v>
      </c>
      <c r="G107" s="119"/>
      <c r="H107" s="95">
        <f>'Valbara Tjänster'!GP28</f>
        <v>0</v>
      </c>
      <c r="I107" s="119"/>
      <c r="J107" s="221">
        <f>'Valbara Tjänster'!GP29</f>
        <v>0</v>
      </c>
    </row>
    <row r="108" spans="3:10" hidden="1" outlineLevel="1" x14ac:dyDescent="0.25">
      <c r="C108" s="115"/>
      <c r="D108" s="114"/>
      <c r="E108" s="115"/>
      <c r="F108" s="115"/>
      <c r="G108" s="115"/>
      <c r="H108" s="115"/>
      <c r="I108" s="115"/>
      <c r="J108" s="115"/>
    </row>
    <row r="109" spans="3:10" ht="15.75" collapsed="1" thickBot="1" x14ac:dyDescent="0.3">
      <c r="C109" s="115"/>
      <c r="D109" s="115"/>
      <c r="E109" s="115"/>
      <c r="F109" s="115"/>
      <c r="G109" s="115"/>
      <c r="H109" s="115"/>
      <c r="I109" s="115"/>
      <c r="J109" s="115"/>
    </row>
    <row r="110" spans="3:10" ht="21" x14ac:dyDescent="0.25">
      <c r="C110" s="108" t="s">
        <v>58</v>
      </c>
      <c r="D110" s="109">
        <f>SUM(D111:D131)</f>
        <v>1246147.2859236924</v>
      </c>
      <c r="E110" s="110"/>
      <c r="F110" s="93" t="s">
        <v>39</v>
      </c>
      <c r="G110" s="111"/>
      <c r="H110" s="124"/>
      <c r="I110" s="110"/>
      <c r="J110" s="122"/>
    </row>
    <row r="111" spans="3:10" ht="15" hidden="1" customHeight="1" outlineLevel="1" x14ac:dyDescent="0.25">
      <c r="C111" s="107" t="str">
        <f>'Gemensamma i utveckling'!C1</f>
        <v>Utvecklingsram 2023</v>
      </c>
      <c r="D111" s="114">
        <f>'Gemensamma i utveckling'!C23</f>
        <v>1246147.2859236924</v>
      </c>
      <c r="E111" s="115"/>
      <c r="F111" s="94" t="str">
        <f>'Gemensamma i utveckling'!C30</f>
        <v xml:space="preserve">Faktureras i januari för helår 2022 </v>
      </c>
      <c r="G111" s="115"/>
      <c r="H111" s="115" t="str">
        <f>'Gemensamma i utveckling'!C31</f>
        <v>Engång</v>
      </c>
      <c r="I111" s="115"/>
      <c r="J111" s="116" t="str">
        <f>'Gemensamma i utveckling'!C32</f>
        <v>Januari</v>
      </c>
    </row>
    <row r="112" spans="3:10" ht="15" hidden="1" customHeight="1" outlineLevel="1" x14ac:dyDescent="0.25">
      <c r="C112" s="107" t="str">
        <f>'Gemensamma i utveckling'!D1</f>
        <v>Utveckling/förvaltning 1177 tidboking</v>
      </c>
      <c r="D112" s="114">
        <f>'Gemensamma i utveckling'!D23</f>
        <v>0</v>
      </c>
      <c r="E112" s="115"/>
      <c r="F112" s="94" t="str">
        <f>'Gemensamma i utveckling'!D30</f>
        <v xml:space="preserve"> -</v>
      </c>
      <c r="G112" s="115"/>
      <c r="H112" s="115" t="str">
        <f>'Gemensamma i utveckling'!D31</f>
        <v xml:space="preserve"> -</v>
      </c>
      <c r="I112" s="115"/>
      <c r="J112" s="116" t="str">
        <f>'Gemensamma i utveckling'!D32</f>
        <v xml:space="preserve"> -</v>
      </c>
    </row>
    <row r="113" spans="3:10" ht="15" hidden="1" customHeight="1" outlineLevel="1" x14ac:dyDescent="0.25">
      <c r="C113" s="107" t="str">
        <f>'Gemensamma i utveckling'!E1</f>
        <v>Fortsatt utveckling SITHS</v>
      </c>
      <c r="D113" s="114">
        <f>'Gemensamma i utveckling'!E23</f>
        <v>0</v>
      </c>
      <c r="E113" s="115"/>
      <c r="F113" s="106" t="str">
        <f>'Gemensamma i utveckling'!E30</f>
        <v>Ingen fakt 2023</v>
      </c>
      <c r="G113" s="115"/>
      <c r="H113" s="125" t="str">
        <f>'Gemensamma i utveckling'!E31</f>
        <v xml:space="preserve"> -</v>
      </c>
      <c r="I113" s="115"/>
      <c r="J113" s="123" t="str">
        <f>'Gemensamma i utveckling'!E32</f>
        <v xml:space="preserve"> -</v>
      </c>
    </row>
    <row r="114" spans="3:10" ht="15" hidden="1" customHeight="1" outlineLevel="1" x14ac:dyDescent="0.25">
      <c r="C114" s="107" t="str">
        <f>'Gemensamma i utveckling'!F1</f>
        <v>Pascal NLL-anpassning</v>
      </c>
      <c r="D114" s="114">
        <f>'Gemensamma i utveckling'!F23</f>
        <v>0</v>
      </c>
      <c r="E114" s="115"/>
      <c r="F114" s="94" t="str">
        <f>'Gemensamma i utveckling'!F30</f>
        <v>Ingen fakt 2023</v>
      </c>
      <c r="G114" s="115"/>
      <c r="H114" s="115" t="str">
        <f>'Gemensamma i utveckling'!F31</f>
        <v xml:space="preserve"> -</v>
      </c>
      <c r="I114" s="115"/>
      <c r="J114" s="116" t="str">
        <f>'Gemensamma i utveckling'!F32</f>
        <v xml:space="preserve"> -</v>
      </c>
    </row>
    <row r="115" spans="3:10" ht="15" hidden="1" customHeight="1" outlineLevel="1" x14ac:dyDescent="0.25">
      <c r="C115" s="107" t="str">
        <f>'Gemensamma i utveckling'!G1</f>
        <v>Utbyte av Säkerhetstj.</v>
      </c>
      <c r="D115" s="114">
        <f>'Gemensamma i utveckling'!G23</f>
        <v>0</v>
      </c>
      <c r="E115" s="115"/>
      <c r="F115" s="94" t="str">
        <f>'Gemensamma i utveckling'!G30</f>
        <v>Ingen fakt 2023</v>
      </c>
      <c r="G115" s="115"/>
      <c r="H115" s="115" t="str">
        <f>'Gemensamma i utveckling'!G31</f>
        <v xml:space="preserve"> -</v>
      </c>
      <c r="I115" s="115"/>
      <c r="J115" s="116" t="str">
        <f>'Gemensamma i utveckling'!G32</f>
        <v xml:space="preserve"> -</v>
      </c>
    </row>
    <row r="116" spans="3:10" ht="15" hidden="1" customHeight="1" outlineLevel="1" x14ac:dyDescent="0.25">
      <c r="C116" s="107" t="str">
        <f>'Gemensamma i utveckling'!H1</f>
        <v>Ny katalogtjänst HSA</v>
      </c>
      <c r="D116" s="114">
        <f>'Gemensamma i utveckling'!H23</f>
        <v>0</v>
      </c>
      <c r="E116" s="115"/>
      <c r="F116" s="94" t="str">
        <f>'Gemensamma i utveckling'!H30</f>
        <v>Ingen fakt 2023</v>
      </c>
      <c r="G116" s="115"/>
      <c r="H116" s="115" t="str">
        <f>'Gemensamma i utveckling'!H31</f>
        <v xml:space="preserve"> -</v>
      </c>
      <c r="I116" s="115"/>
      <c r="J116" s="116" t="str">
        <f>'Gemensamma i utveckling'!H32</f>
        <v xml:space="preserve"> -</v>
      </c>
    </row>
    <row r="117" spans="3:10" s="90" customFormat="1" ht="15" hidden="1" customHeight="1" outlineLevel="1" x14ac:dyDescent="0.25">
      <c r="C117" s="107" t="str">
        <f>'Gemensamma i utveckling'!I1</f>
        <v>Journalen &amp; NPÖ plattformsutv.</v>
      </c>
      <c r="D117" s="114">
        <f>'Gemensamma i utveckling'!I23</f>
        <v>0</v>
      </c>
      <c r="E117" s="115"/>
      <c r="F117" s="94" t="str">
        <f>'Gemensamma i utveckling'!I30</f>
        <v>Ingen fakt 2023</v>
      </c>
      <c r="G117" s="115"/>
      <c r="H117" s="90" t="str">
        <f>'Gemensamma i utveckling'!I31</f>
        <v xml:space="preserve"> -</v>
      </c>
      <c r="I117" s="115"/>
      <c r="J117" s="116" t="str">
        <f>'Gemensamma i utveckling'!I32</f>
        <v xml:space="preserve"> -</v>
      </c>
    </row>
    <row r="118" spans="3:10" s="90" customFormat="1" ht="15" hidden="1" customHeight="1" outlineLevel="1" x14ac:dyDescent="0.25">
      <c r="C118" s="107" t="str">
        <f>'Gemensamma i utveckling'!J1</f>
        <v xml:space="preserve">Hitta och jämför hjälpmedel på 1177 </v>
      </c>
      <c r="D118" s="114">
        <f>'Gemensamma i utveckling'!J23</f>
        <v>0</v>
      </c>
      <c r="E118" s="115"/>
      <c r="F118" s="94" t="str">
        <f>'Gemensamma i utveckling'!J30</f>
        <v>Ingen avs.förkl. Sannolikt finansiering utv.ram</v>
      </c>
      <c r="G118" s="115"/>
      <c r="H118" s="115" t="str">
        <f>'Gemensamma i utveckling'!J31</f>
        <v xml:space="preserve"> -</v>
      </c>
      <c r="I118" s="115"/>
      <c r="J118" s="116" t="str">
        <f>'Gemensamma i utveckling'!J32</f>
        <v xml:space="preserve"> -</v>
      </c>
    </row>
    <row r="119" spans="3:10" s="90" customFormat="1" ht="15" hidden="1" customHeight="1" outlineLevel="1" x14ac:dyDescent="0.25">
      <c r="C119" s="107" t="str">
        <f>'Gemensamma i utveckling'!K1</f>
        <v>Självbetjäning Hjälpmedel Via 1177</v>
      </c>
      <c r="D119" s="114">
        <f>'Gemensamma i utveckling'!K23</f>
        <v>0</v>
      </c>
      <c r="E119" s="115"/>
      <c r="F119" s="94" t="str">
        <f>'Gemensamma i utveckling'!K30</f>
        <v>Väntar på avsiktsförklaring</v>
      </c>
      <c r="G119" s="115"/>
      <c r="H119" s="115">
        <f>'Gemensamma i utveckling'!K31</f>
        <v>0</v>
      </c>
      <c r="I119" s="115"/>
      <c r="J119" s="116" t="str">
        <f>'Gemensamma i utveckling'!K32</f>
        <v xml:space="preserve"> -</v>
      </c>
    </row>
    <row r="120" spans="3:10" s="90" customFormat="1" ht="15" hidden="1" customHeight="1" outlineLevel="1" x14ac:dyDescent="0.25">
      <c r="C120" s="107">
        <f>'Gemensamma i utveckling'!L1</f>
        <v>0</v>
      </c>
      <c r="D120" s="114">
        <f>'Gemensamma i utveckling'!L23</f>
        <v>0</v>
      </c>
      <c r="E120" s="115"/>
      <c r="F120" s="94">
        <f>'Gemensamma i utveckling'!L30</f>
        <v>0</v>
      </c>
      <c r="G120" s="115"/>
      <c r="H120" s="115">
        <f>'Gemensamma i utveckling'!L31</f>
        <v>0</v>
      </c>
      <c r="I120" s="115"/>
      <c r="J120" s="116">
        <f>'Gemensamma i utveckling'!L32</f>
        <v>0</v>
      </c>
    </row>
    <row r="121" spans="3:10" s="90" customFormat="1" ht="15" hidden="1" customHeight="1" outlineLevel="1" x14ac:dyDescent="0.25">
      <c r="C121" s="107">
        <f>'Gemensamma i utveckling'!M1</f>
        <v>0</v>
      </c>
      <c r="D121" s="114">
        <f>'Gemensamma i utveckling'!M23</f>
        <v>0</v>
      </c>
      <c r="E121" s="115"/>
      <c r="F121" s="94">
        <f>'Gemensamma i utveckling'!M30</f>
        <v>0</v>
      </c>
      <c r="G121" s="115"/>
      <c r="H121" s="115">
        <f>'Gemensamma i utveckling'!M31</f>
        <v>0</v>
      </c>
      <c r="I121" s="115"/>
      <c r="J121" s="116">
        <f>'Gemensamma i utveckling'!M32</f>
        <v>0</v>
      </c>
    </row>
    <row r="122" spans="3:10" s="90" customFormat="1" ht="15" hidden="1" customHeight="1" outlineLevel="1" x14ac:dyDescent="0.25">
      <c r="C122" s="107">
        <f>'Gemensamma i utveckling'!N1</f>
        <v>0</v>
      </c>
      <c r="D122" s="114">
        <f>'Gemensamma i utveckling'!N23</f>
        <v>0</v>
      </c>
      <c r="E122" s="115"/>
      <c r="F122" s="94">
        <f>'Gemensamma i utveckling'!N30</f>
        <v>0</v>
      </c>
      <c r="G122" s="115"/>
      <c r="H122" s="115">
        <f>'Gemensamma i utveckling'!N31</f>
        <v>0</v>
      </c>
      <c r="I122" s="115"/>
      <c r="J122" s="116">
        <f>'Gemensamma i utveckling'!N32</f>
        <v>0</v>
      </c>
    </row>
    <row r="123" spans="3:10" s="90" customFormat="1" ht="15" hidden="1" customHeight="1" outlineLevel="1" x14ac:dyDescent="0.25">
      <c r="C123" s="107">
        <f>'Gemensamma i utveckling'!O1</f>
        <v>0</v>
      </c>
      <c r="D123" s="114">
        <f>'Gemensamma i utveckling'!O23</f>
        <v>0</v>
      </c>
      <c r="E123" s="115"/>
      <c r="F123" s="94">
        <f>'Gemensamma i utveckling'!O30</f>
        <v>0</v>
      </c>
      <c r="G123" s="115"/>
      <c r="H123" s="115">
        <f>'Gemensamma i utveckling'!O31</f>
        <v>0</v>
      </c>
      <c r="I123" s="115"/>
      <c r="J123" s="116">
        <f>'Gemensamma i utveckling'!O32</f>
        <v>0</v>
      </c>
    </row>
    <row r="124" spans="3:10" s="90" customFormat="1" ht="15" hidden="1" customHeight="1" outlineLevel="1" x14ac:dyDescent="0.25">
      <c r="C124" s="107">
        <f>'Gemensamma i utveckling'!P1</f>
        <v>0</v>
      </c>
      <c r="D124" s="114">
        <f>'Gemensamma i utveckling'!P23</f>
        <v>0</v>
      </c>
      <c r="E124" s="115"/>
      <c r="F124" s="94">
        <f>'Gemensamma i utveckling'!P30</f>
        <v>0</v>
      </c>
      <c r="G124" s="115"/>
      <c r="H124" s="115">
        <f>'Gemensamma i utveckling'!P31</f>
        <v>0</v>
      </c>
      <c r="I124" s="115"/>
      <c r="J124" s="116">
        <f>'Gemensamma i utveckling'!P32</f>
        <v>0</v>
      </c>
    </row>
    <row r="125" spans="3:10" s="90" customFormat="1" ht="15" hidden="1" customHeight="1" outlineLevel="1" x14ac:dyDescent="0.25">
      <c r="C125" s="107">
        <f>'Gemensamma i utveckling'!Q1</f>
        <v>0</v>
      </c>
      <c r="D125" s="114">
        <f>'Gemensamma i utveckling'!Q23</f>
        <v>0</v>
      </c>
      <c r="E125" s="115"/>
      <c r="F125" s="94">
        <f>'Gemensamma i utveckling'!Q30</f>
        <v>0</v>
      </c>
      <c r="G125" s="115"/>
      <c r="H125" s="115">
        <f>'Gemensamma i utveckling'!Q31</f>
        <v>0</v>
      </c>
      <c r="I125" s="115"/>
      <c r="J125" s="116">
        <f>'Gemensamma i utveckling'!Q32</f>
        <v>0</v>
      </c>
    </row>
    <row r="126" spans="3:10" s="90" customFormat="1" ht="15" hidden="1" customHeight="1" outlineLevel="1" x14ac:dyDescent="0.25">
      <c r="C126" s="107">
        <f>'Gemensamma i utveckling'!R1</f>
        <v>0</v>
      </c>
      <c r="D126" s="114">
        <f>'Gemensamma i utveckling'!R23</f>
        <v>0</v>
      </c>
      <c r="E126" s="115"/>
      <c r="F126" s="94">
        <f>'Gemensamma i utveckling'!R30</f>
        <v>0</v>
      </c>
      <c r="G126" s="115"/>
      <c r="H126" s="115">
        <f>'Gemensamma i utveckling'!R31</f>
        <v>0</v>
      </c>
      <c r="I126" s="115"/>
      <c r="J126" s="116">
        <f>'Gemensamma i utveckling'!R32</f>
        <v>0</v>
      </c>
    </row>
    <row r="127" spans="3:10" s="90" customFormat="1" ht="15" hidden="1" customHeight="1" outlineLevel="1" x14ac:dyDescent="0.25">
      <c r="C127" s="107">
        <f>'Gemensamma i utveckling'!S1</f>
        <v>0</v>
      </c>
      <c r="D127" s="114">
        <f>'Gemensamma i utveckling'!S23</f>
        <v>0</v>
      </c>
      <c r="E127" s="115"/>
      <c r="F127" s="94">
        <f>'Gemensamma i utveckling'!S30</f>
        <v>0</v>
      </c>
      <c r="G127" s="115"/>
      <c r="H127" s="115">
        <f>'Gemensamma i utveckling'!S31</f>
        <v>0</v>
      </c>
      <c r="I127" s="115"/>
      <c r="J127" s="116">
        <f>'Gemensamma i utveckling'!S32</f>
        <v>0</v>
      </c>
    </row>
    <row r="128" spans="3:10" s="90" customFormat="1" ht="15" hidden="1" customHeight="1" outlineLevel="1" x14ac:dyDescent="0.25">
      <c r="C128" s="107">
        <f>'Gemensamma i utveckling'!T1</f>
        <v>0</v>
      </c>
      <c r="D128" s="114">
        <f>'Gemensamma i utveckling'!T23</f>
        <v>0</v>
      </c>
      <c r="E128" s="115"/>
      <c r="F128" s="94">
        <f>'Gemensamma i utveckling'!T30</f>
        <v>0</v>
      </c>
      <c r="G128" s="115"/>
      <c r="H128" s="115">
        <f>'Gemensamma i utveckling'!T31</f>
        <v>0</v>
      </c>
      <c r="I128" s="115"/>
      <c r="J128" s="116">
        <f>'Gemensamma i utveckling'!T32</f>
        <v>0</v>
      </c>
    </row>
    <row r="129" spans="3:10" s="90" customFormat="1" ht="15" hidden="1" customHeight="1" outlineLevel="1" x14ac:dyDescent="0.25">
      <c r="C129" s="107">
        <f>'Gemensamma i utveckling'!U1</f>
        <v>0</v>
      </c>
      <c r="D129" s="114">
        <f>'Gemensamma i utveckling'!U23</f>
        <v>0</v>
      </c>
      <c r="E129" s="115"/>
      <c r="F129" s="94">
        <f>'Gemensamma i utveckling'!U30</f>
        <v>0</v>
      </c>
      <c r="G129" s="115"/>
      <c r="H129" s="115">
        <f>'Gemensamma i utveckling'!U31</f>
        <v>0</v>
      </c>
      <c r="I129" s="115"/>
      <c r="J129" s="116">
        <f>'Gemensamma i utveckling'!U32</f>
        <v>0</v>
      </c>
    </row>
    <row r="130" spans="3:10" s="90" customFormat="1" ht="15" hidden="1" customHeight="1" outlineLevel="1" x14ac:dyDescent="0.25">
      <c r="C130" s="107">
        <f>'Gemensamma i utveckling'!V1</f>
        <v>0</v>
      </c>
      <c r="D130" s="114">
        <f>'Gemensamma i utveckling'!V23</f>
        <v>0</v>
      </c>
      <c r="E130" s="115"/>
      <c r="F130" s="94">
        <f>'Gemensamma i utveckling'!V30</f>
        <v>0</v>
      </c>
      <c r="G130" s="115"/>
      <c r="H130" s="115">
        <f>'Gemensamma i utveckling'!V31</f>
        <v>0</v>
      </c>
      <c r="I130" s="115"/>
      <c r="J130" s="116">
        <f>'Gemensamma i utveckling'!V32</f>
        <v>0</v>
      </c>
    </row>
    <row r="131" spans="3:10" ht="15" hidden="1" customHeight="1" outlineLevel="1" thickBot="1" x14ac:dyDescent="0.3">
      <c r="C131" s="117">
        <f>'Gemensamma i utveckling'!W1</f>
        <v>0</v>
      </c>
      <c r="D131" s="118">
        <f>'Gemensamma i utveckling'!W23</f>
        <v>0</v>
      </c>
      <c r="E131" s="119"/>
      <c r="F131" s="95">
        <f>'Gemensamma i utveckling'!W30</f>
        <v>0</v>
      </c>
      <c r="G131" s="119"/>
      <c r="H131" s="119">
        <f>'Gemensamma i utveckling'!W31</f>
        <v>0</v>
      </c>
      <c r="I131" s="119"/>
      <c r="J131" s="120">
        <f>'Gemensamma i utveckling'!W32</f>
        <v>0</v>
      </c>
    </row>
    <row r="132" spans="3:10" hidden="1" outlineLevel="1" x14ac:dyDescent="0.25">
      <c r="C132" s="115"/>
      <c r="D132" s="114"/>
      <c r="E132" s="115"/>
      <c r="F132" s="115"/>
      <c r="G132" s="115"/>
      <c r="H132" s="115"/>
      <c r="I132" s="115"/>
      <c r="J132" s="115"/>
    </row>
    <row r="133" spans="3:10" ht="15.75" collapsed="1" thickBot="1" x14ac:dyDescent="0.3">
      <c r="C133" s="115"/>
      <c r="D133" s="115"/>
      <c r="E133" s="115"/>
      <c r="F133" s="115"/>
      <c r="G133" s="115"/>
      <c r="H133" s="115"/>
      <c r="I133" s="115"/>
      <c r="J133" s="115"/>
    </row>
    <row r="134" spans="3:10" ht="21" x14ac:dyDescent="0.25">
      <c r="C134" s="108" t="s">
        <v>59</v>
      </c>
      <c r="D134" s="109">
        <f>SUM(D135:D163)</f>
        <v>844222.31957169599</v>
      </c>
      <c r="E134" s="110"/>
      <c r="F134" s="110" t="s">
        <v>39</v>
      </c>
      <c r="G134" s="110"/>
      <c r="H134" s="110"/>
      <c r="I134" s="110"/>
      <c r="J134" s="122"/>
    </row>
    <row r="135" spans="3:10" hidden="1" outlineLevel="1" x14ac:dyDescent="0.25">
      <c r="C135" s="107" t="str">
        <f>'Valbara i utveckling'!F1</f>
        <v>Terminologitjänst NY!</v>
      </c>
      <c r="D135" s="114">
        <f>'Valbara i utveckling'!F23</f>
        <v>0</v>
      </c>
      <c r="E135" s="115"/>
      <c r="F135" s="115" t="str">
        <f>'Valbara i utveckling'!F30</f>
        <v>Kvartal förskott</v>
      </c>
      <c r="G135" s="115"/>
      <c r="H135" s="115" t="str">
        <f>'Valbara i utveckling'!F31</f>
        <v>Dec,Mar,Jun,Sep</v>
      </c>
      <c r="I135" s="115"/>
      <c r="J135" s="116">
        <f>'Valbara i utveckling'!F32</f>
        <v>0</v>
      </c>
    </row>
    <row r="136" spans="3:10" hidden="1" outlineLevel="1" x14ac:dyDescent="0.25">
      <c r="C136" s="107" t="str">
        <f>'Valbara i utveckling'!J1</f>
        <v xml:space="preserve"> Verksamhetsstöd 1177 på telefon</v>
      </c>
      <c r="D136" s="114">
        <f>'Valbara i utveckling'!J23</f>
        <v>844222.31957169599</v>
      </c>
      <c r="E136" s="115"/>
      <c r="F136" s="115" t="str">
        <f>'Valbara i utveckling'!J30</f>
        <v>Kvartal förskott</v>
      </c>
      <c r="G136" s="115"/>
      <c r="H136" s="115" t="str">
        <f>'Valbara i utveckling'!J31</f>
        <v>Dec,Mar,Jun,Sep</v>
      </c>
      <c r="I136" s="115"/>
      <c r="J136" s="126">
        <f>'Valbara i utveckling'!J32</f>
        <v>0</v>
      </c>
    </row>
    <row r="137" spans="3:10" hidden="1" outlineLevel="1" x14ac:dyDescent="0.25">
      <c r="C137" s="107" t="str">
        <f>'Valbara i utveckling'!N1</f>
        <v>ViSam</v>
      </c>
      <c r="D137" s="114">
        <f>'Valbara i utveckling'!N23</f>
        <v>0</v>
      </c>
      <c r="E137" s="115"/>
      <c r="F137" s="115" t="str">
        <f>'Valbara i utveckling'!N30</f>
        <v>Väntar avsiktsförklaring</v>
      </c>
      <c r="G137" s="115"/>
      <c r="H137" s="115">
        <f>'Valbara i utveckling'!N31</f>
        <v>0</v>
      </c>
      <c r="I137" s="115"/>
      <c r="J137" s="126">
        <f>'Valbara i utveckling'!N32</f>
        <v>0</v>
      </c>
    </row>
    <row r="138" spans="3:10" hidden="1" outlineLevel="1" x14ac:dyDescent="0.25">
      <c r="C138" s="107" t="str">
        <f>'Valbara i utveckling'!R1</f>
        <v>1177 symtombedömning och hänvisning "Listning"</v>
      </c>
      <c r="D138" s="114">
        <f>'Valbara i utveckling'!R23</f>
        <v>0</v>
      </c>
      <c r="E138" s="115"/>
      <c r="F138" s="115" t="str">
        <f>'Valbara i utveckling'!R30</f>
        <v>Faktureras ej 2023</v>
      </c>
      <c r="G138" s="115"/>
      <c r="H138" s="115">
        <f>'Valbara i utveckling'!R31</f>
        <v>0</v>
      </c>
      <c r="I138" s="115"/>
      <c r="J138" s="126" t="str">
        <f>'Valbara i utveckling'!R32</f>
        <v>Väntar Avsiktsförkl</v>
      </c>
    </row>
    <row r="139" spans="3:10" hidden="1" outlineLevel="1" x14ac:dyDescent="0.25">
      <c r="C139" s="107">
        <f>'Valbara i utveckling'!V1</f>
        <v>0</v>
      </c>
      <c r="D139" s="114">
        <f>'Valbara i utveckling'!V23</f>
        <v>0</v>
      </c>
      <c r="E139" s="115"/>
      <c r="F139" s="94">
        <f>'Valbara i utveckling'!V30</f>
        <v>0</v>
      </c>
      <c r="G139" s="115"/>
      <c r="H139" s="94">
        <f>'Valbara i utveckling'!V31</f>
        <v>0</v>
      </c>
      <c r="I139" s="115"/>
      <c r="J139" s="126">
        <f>'Valbara i utveckling'!V32</f>
        <v>0</v>
      </c>
    </row>
    <row r="140" spans="3:10" ht="30" hidden="1" outlineLevel="1" x14ac:dyDescent="0.25">
      <c r="C140" s="107">
        <f>'Valbara i utveckling'!Z1</f>
        <v>0</v>
      </c>
      <c r="D140" s="114">
        <f>'Valbara i utveckling'!Z23</f>
        <v>0</v>
      </c>
      <c r="E140" s="115"/>
      <c r="F140" s="115">
        <f>'Valbara i utveckling'!Z30</f>
        <v>0</v>
      </c>
      <c r="G140" s="115"/>
      <c r="H140" s="115">
        <f>'Valbara i utveckling'!Z31</f>
        <v>0</v>
      </c>
      <c r="I140" s="115"/>
      <c r="J140" s="126">
        <f>'Valbara i utveckling'!Z32</f>
        <v>0</v>
      </c>
    </row>
    <row r="141" spans="3:10" hidden="1" outlineLevel="1" x14ac:dyDescent="0.25">
      <c r="C141" s="107">
        <f>'Valbara i utveckling'!AD1</f>
        <v>0</v>
      </c>
      <c r="D141" s="114">
        <f>'Valbara i utveckling'!AD23</f>
        <v>0</v>
      </c>
      <c r="E141" s="115"/>
      <c r="F141" s="115">
        <f>'Valbara i utveckling'!AD30</f>
        <v>0</v>
      </c>
      <c r="G141" s="115"/>
      <c r="H141" s="115">
        <f>'Valbara i utveckling'!AD31</f>
        <v>0</v>
      </c>
      <c r="I141" s="115"/>
      <c r="J141" s="126">
        <f>'Valbara i utveckling'!AD32</f>
        <v>0</v>
      </c>
    </row>
    <row r="142" spans="3:10" hidden="1" outlineLevel="1" x14ac:dyDescent="0.25">
      <c r="C142" s="107">
        <f>'Valbara i utveckling'!AH1</f>
        <v>0</v>
      </c>
      <c r="D142" s="114">
        <f>'Valbara i utveckling'!AH23</f>
        <v>0</v>
      </c>
      <c r="E142" s="115"/>
      <c r="F142" s="115">
        <f>'Valbara i utveckling'!AH30</f>
        <v>0</v>
      </c>
      <c r="G142" s="115"/>
      <c r="H142" s="115">
        <f>'Valbara i utveckling'!AH31</f>
        <v>0</v>
      </c>
      <c r="I142" s="115"/>
      <c r="J142" s="126">
        <f>'Valbara i utveckling'!AH32</f>
        <v>0</v>
      </c>
    </row>
    <row r="143" spans="3:10" hidden="1" outlineLevel="1" x14ac:dyDescent="0.25">
      <c r="C143" s="107">
        <f>'Valbara i utveckling'!AL1</f>
        <v>0</v>
      </c>
      <c r="D143" s="114">
        <f>'Valbara i utveckling'!AL23</f>
        <v>0</v>
      </c>
      <c r="E143" s="115"/>
      <c r="F143" s="115">
        <f>'Valbara i utveckling'!AL30</f>
        <v>0</v>
      </c>
      <c r="G143" s="115"/>
      <c r="H143" s="115">
        <f>'Valbara i utveckling'!AL31</f>
        <v>0</v>
      </c>
      <c r="I143" s="115"/>
      <c r="J143" s="126">
        <f>'Valbara i utveckling'!AL32</f>
        <v>0</v>
      </c>
    </row>
    <row r="144" spans="3:10" hidden="1" outlineLevel="1" x14ac:dyDescent="0.25">
      <c r="C144" s="107">
        <f>'Valbara i utveckling'!AP1</f>
        <v>0</v>
      </c>
      <c r="D144" s="114">
        <f>'Valbara i utveckling'!AP23</f>
        <v>0</v>
      </c>
      <c r="E144" s="115"/>
      <c r="F144" s="115">
        <f>'Valbara i utveckling'!AP30</f>
        <v>0</v>
      </c>
      <c r="G144" s="115"/>
      <c r="H144" s="115">
        <f>'Valbara i utveckling'!AP31</f>
        <v>0</v>
      </c>
      <c r="I144" s="115"/>
      <c r="J144" s="126">
        <f>'Valbara i utveckling'!AP32</f>
        <v>0</v>
      </c>
    </row>
    <row r="145" spans="3:10" hidden="1" outlineLevel="1" x14ac:dyDescent="0.25">
      <c r="C145" s="107">
        <f>'Valbara i utveckling'!AT1</f>
        <v>0</v>
      </c>
      <c r="D145" s="114">
        <f>'Valbara i utveckling'!AT23</f>
        <v>0</v>
      </c>
      <c r="E145" s="115"/>
      <c r="F145" s="115">
        <f>'Valbara i utveckling'!AT30</f>
        <v>0</v>
      </c>
      <c r="G145" s="115"/>
      <c r="H145" s="115">
        <f>'Valbara i utveckling'!AT31</f>
        <v>0</v>
      </c>
      <c r="I145" s="115"/>
      <c r="J145" s="126">
        <f>'Valbara i utveckling'!AT32</f>
        <v>0</v>
      </c>
    </row>
    <row r="146" spans="3:10" hidden="1" outlineLevel="1" x14ac:dyDescent="0.25">
      <c r="C146" s="107">
        <f>'Valbara i utveckling'!AX1</f>
        <v>0</v>
      </c>
      <c r="D146" s="114">
        <f>'Valbara i utveckling'!AX23</f>
        <v>0</v>
      </c>
      <c r="E146" s="115"/>
      <c r="F146" s="115">
        <f>'Valbara i utveckling'!AX30</f>
        <v>0</v>
      </c>
      <c r="G146" s="115"/>
      <c r="H146" s="115">
        <f>'Valbara i utveckling'!AX31</f>
        <v>0</v>
      </c>
      <c r="I146" s="115"/>
      <c r="J146" s="126">
        <f>'Valbara i utveckling'!AX32</f>
        <v>0</v>
      </c>
    </row>
    <row r="147" spans="3:10" hidden="1" outlineLevel="1" x14ac:dyDescent="0.25">
      <c r="C147" s="107">
        <f>'Valbara i utveckling'!BB1</f>
        <v>0</v>
      </c>
      <c r="D147" s="114">
        <f>'Valbara i utveckling'!BB23</f>
        <v>0</v>
      </c>
      <c r="E147" s="115"/>
      <c r="F147" s="115">
        <f>'Valbara i utveckling'!BB30</f>
        <v>0</v>
      </c>
      <c r="G147" s="115"/>
      <c r="H147" s="115">
        <f>'Valbara i utveckling'!BB31</f>
        <v>0</v>
      </c>
      <c r="I147" s="115"/>
      <c r="J147" s="126">
        <f>'Valbara i utveckling'!BB32</f>
        <v>0</v>
      </c>
    </row>
    <row r="148" spans="3:10" hidden="1" outlineLevel="1" x14ac:dyDescent="0.25">
      <c r="C148" s="107">
        <f>'Valbara i utveckling'!BF1</f>
        <v>0</v>
      </c>
      <c r="D148" s="114">
        <f>'Valbara i utveckling'!BF23</f>
        <v>0</v>
      </c>
      <c r="E148" s="115"/>
      <c r="F148" s="115">
        <f>'Valbara i utveckling'!BF30</f>
        <v>0</v>
      </c>
      <c r="G148" s="115"/>
      <c r="H148" s="115">
        <f>'Valbara i utveckling'!BF31</f>
        <v>0</v>
      </c>
      <c r="I148" s="115"/>
      <c r="J148" s="126">
        <f>'Valbara i utveckling'!BF32</f>
        <v>0</v>
      </c>
    </row>
    <row r="149" spans="3:10" ht="15" hidden="1" customHeight="1" outlineLevel="1" x14ac:dyDescent="0.25">
      <c r="C149" s="107">
        <f>'Valbara i utveckling'!BJ1</f>
        <v>0</v>
      </c>
      <c r="D149" s="114">
        <f>'Valbara i utveckling'!BJ23</f>
        <v>0</v>
      </c>
      <c r="E149" s="115"/>
      <c r="F149" s="115">
        <f>'Valbara i utveckling'!BJ30</f>
        <v>0</v>
      </c>
      <c r="G149" s="115"/>
      <c r="H149" s="115">
        <f>'Valbara i utveckling'!BJ31</f>
        <v>0</v>
      </c>
      <c r="I149" s="115"/>
      <c r="J149" s="126">
        <f>'Valbara i utveckling'!BJ32</f>
        <v>0</v>
      </c>
    </row>
    <row r="150" spans="3:10" ht="15" hidden="1" customHeight="1" outlineLevel="1" x14ac:dyDescent="0.25">
      <c r="C150" s="107">
        <f>'Valbara i utveckling'!BN1</f>
        <v>0</v>
      </c>
      <c r="D150" s="114">
        <f>'Valbara i utveckling'!BN23</f>
        <v>0</v>
      </c>
      <c r="E150" s="115"/>
      <c r="F150" s="115">
        <f>'Valbara i utveckling'!BN30</f>
        <v>0</v>
      </c>
      <c r="G150" s="115"/>
      <c r="H150" s="115">
        <f>'Valbara i utveckling'!BN31</f>
        <v>0</v>
      </c>
      <c r="I150" s="115"/>
      <c r="J150" s="126">
        <f>'Valbara i utveckling'!BN32</f>
        <v>0</v>
      </c>
    </row>
    <row r="151" spans="3:10" ht="15" hidden="1" customHeight="1" outlineLevel="1" x14ac:dyDescent="0.25">
      <c r="C151" s="107">
        <f>'Valbara i utveckling'!BR1</f>
        <v>0</v>
      </c>
      <c r="D151" s="114">
        <f>'Valbara i utveckling'!BR23</f>
        <v>0</v>
      </c>
      <c r="E151" s="115"/>
      <c r="F151" s="115">
        <f>'Valbara i utveckling'!BR30</f>
        <v>0</v>
      </c>
      <c r="G151" s="115"/>
      <c r="H151" s="115">
        <f>'Valbara i utveckling'!BR31</f>
        <v>0</v>
      </c>
      <c r="I151" s="115"/>
      <c r="J151" s="116">
        <f>'Valbara i utveckling'!BR32</f>
        <v>0</v>
      </c>
    </row>
    <row r="152" spans="3:10" ht="15" hidden="1" customHeight="1" outlineLevel="1" x14ac:dyDescent="0.25">
      <c r="C152" s="107">
        <f>'Valbara i utveckling'!BV1</f>
        <v>0</v>
      </c>
      <c r="D152" s="114">
        <f>'Valbara i utveckling'!BV23</f>
        <v>0</v>
      </c>
      <c r="E152" s="115"/>
      <c r="F152" s="115">
        <f>'Valbara i utveckling'!BV30</f>
        <v>0</v>
      </c>
      <c r="G152" s="115"/>
      <c r="H152" s="115">
        <f>'Valbara i utveckling'!BV31</f>
        <v>0</v>
      </c>
      <c r="I152" s="115"/>
      <c r="J152" s="116">
        <f>'Valbara i utveckling'!BV32</f>
        <v>0</v>
      </c>
    </row>
    <row r="153" spans="3:10" ht="15" hidden="1" customHeight="1" outlineLevel="1" x14ac:dyDescent="0.25">
      <c r="C153" s="107">
        <f>'Valbara i utveckling'!BZ1</f>
        <v>0</v>
      </c>
      <c r="D153" s="114">
        <f>'Valbara i utveckling'!BZ23</f>
        <v>0</v>
      </c>
      <c r="E153" s="115"/>
      <c r="F153" s="115">
        <f>'Valbara i utveckling'!BZ30</f>
        <v>0</v>
      </c>
      <c r="G153" s="115"/>
      <c r="H153" s="115">
        <f>'Valbara i utveckling'!BZ31</f>
        <v>0</v>
      </c>
      <c r="I153" s="115"/>
      <c r="J153" s="116">
        <f>'Valbara i utveckling'!BZ32</f>
        <v>0</v>
      </c>
    </row>
    <row r="154" spans="3:10" ht="15" hidden="1" customHeight="1" outlineLevel="1" x14ac:dyDescent="0.25">
      <c r="C154" s="222">
        <f>'Valbara i utveckling'!CD1</f>
        <v>0</v>
      </c>
      <c r="D154" s="114">
        <f>'Valbara i utveckling'!CD23</f>
        <v>0</v>
      </c>
      <c r="E154" s="90"/>
      <c r="F154" s="90">
        <f>'Valbara i utveckling'!CD30</f>
        <v>0</v>
      </c>
      <c r="G154" s="90"/>
      <c r="H154" s="90">
        <f>'Valbara i utveckling'!CD31</f>
        <v>0</v>
      </c>
      <c r="I154" s="90"/>
      <c r="J154" s="223">
        <f>'Valbara i utveckling'!CD32</f>
        <v>0</v>
      </c>
    </row>
    <row r="155" spans="3:10" ht="15" hidden="1" customHeight="1" outlineLevel="1" x14ac:dyDescent="0.25">
      <c r="C155" s="222">
        <f>'Valbara i utveckling'!CH1</f>
        <v>0</v>
      </c>
      <c r="D155" s="114">
        <f>'Valbara i utveckling'!CH23</f>
        <v>0</v>
      </c>
      <c r="E155" s="90"/>
      <c r="F155" s="90">
        <f>'Valbara i utveckling'!CH30</f>
        <v>0</v>
      </c>
      <c r="G155" s="90"/>
      <c r="H155" s="90">
        <f>'Valbara i utveckling'!CH31</f>
        <v>0</v>
      </c>
      <c r="I155" s="90"/>
      <c r="J155" s="223">
        <f>'Valbara i utveckling'!CH32</f>
        <v>0</v>
      </c>
    </row>
    <row r="156" spans="3:10" ht="15" hidden="1" customHeight="1" outlineLevel="1" x14ac:dyDescent="0.25">
      <c r="C156" s="222">
        <f>'Valbara i utveckling'!CL1</f>
        <v>0</v>
      </c>
      <c r="D156" s="114">
        <f>'Valbara i utveckling'!CL23</f>
        <v>0</v>
      </c>
      <c r="E156" s="90"/>
      <c r="F156" s="90">
        <f>'Valbara i utveckling'!CL30</f>
        <v>0</v>
      </c>
      <c r="G156" s="90"/>
      <c r="H156" s="90">
        <f>'Valbara i utveckling'!CL31</f>
        <v>0</v>
      </c>
      <c r="I156" s="90"/>
      <c r="J156" s="223">
        <f>'Valbara i utveckling'!CL32</f>
        <v>0</v>
      </c>
    </row>
    <row r="157" spans="3:10" ht="15" hidden="1" customHeight="1" outlineLevel="1" x14ac:dyDescent="0.25">
      <c r="C157" s="222">
        <f>'Valbara i utveckling'!CP1</f>
        <v>0</v>
      </c>
      <c r="D157" s="114">
        <f>'Valbara i utveckling'!CP23</f>
        <v>0</v>
      </c>
      <c r="E157" s="90"/>
      <c r="F157" s="90">
        <f>'Valbara i utveckling'!CP30</f>
        <v>0</v>
      </c>
      <c r="G157" s="90"/>
      <c r="H157" s="90">
        <f>'Valbara i utveckling'!CP31</f>
        <v>0</v>
      </c>
      <c r="I157" s="90"/>
      <c r="J157" s="223">
        <f>'Valbara i utveckling'!CP32</f>
        <v>0</v>
      </c>
    </row>
    <row r="158" spans="3:10" ht="15" hidden="1" customHeight="1" outlineLevel="1" x14ac:dyDescent="0.25">
      <c r="C158" s="222">
        <f>'Valbara i utveckling'!CT1</f>
        <v>0</v>
      </c>
      <c r="D158" s="114">
        <f>'Valbara i utveckling'!CT23</f>
        <v>0</v>
      </c>
      <c r="E158" s="90"/>
      <c r="F158" s="90">
        <f>'Valbara i utveckling'!CT30</f>
        <v>0</v>
      </c>
      <c r="G158" s="90"/>
      <c r="H158" s="90">
        <f>'Valbara i utveckling'!CT31</f>
        <v>0</v>
      </c>
      <c r="I158" s="90"/>
      <c r="J158" s="223">
        <f>'Valbara i utveckling'!CT32</f>
        <v>0</v>
      </c>
    </row>
    <row r="159" spans="3:10" ht="15" hidden="1" customHeight="1" outlineLevel="1" x14ac:dyDescent="0.25">
      <c r="C159" s="222">
        <f>'Valbara i utveckling'!CX1</f>
        <v>0</v>
      </c>
      <c r="D159" s="114">
        <f>'Valbara i utveckling'!CX23</f>
        <v>0</v>
      </c>
      <c r="E159" s="90"/>
      <c r="F159" s="90">
        <f>'Valbara i utveckling'!CX30</f>
        <v>0</v>
      </c>
      <c r="G159" s="90"/>
      <c r="H159" s="90">
        <f>'Valbara i utveckling'!CX31</f>
        <v>0</v>
      </c>
      <c r="I159" s="90"/>
      <c r="J159" s="223">
        <f>'Valbara i utveckling'!CX32</f>
        <v>0</v>
      </c>
    </row>
    <row r="160" spans="3:10" ht="15" hidden="1" customHeight="1" outlineLevel="1" x14ac:dyDescent="0.25">
      <c r="C160" s="222">
        <f>'Valbara i utveckling'!DB1</f>
        <v>0</v>
      </c>
      <c r="D160" s="114">
        <f>'Valbara i utveckling'!DB23</f>
        <v>0</v>
      </c>
      <c r="E160" s="90"/>
      <c r="F160" s="90">
        <f>'Valbara i utveckling'!DB30</f>
        <v>0</v>
      </c>
      <c r="G160" s="90"/>
      <c r="H160" s="90">
        <f>'Valbara i utveckling'!DB31</f>
        <v>0</v>
      </c>
      <c r="I160" s="90"/>
      <c r="J160" s="223">
        <f>'Valbara i utveckling'!DB32</f>
        <v>0</v>
      </c>
    </row>
    <row r="161" spans="3:10" ht="15" hidden="1" customHeight="1" outlineLevel="1" x14ac:dyDescent="0.25">
      <c r="C161" s="222">
        <f>'Valbara i utveckling'!DF1</f>
        <v>0</v>
      </c>
      <c r="D161" s="114">
        <f>'Valbara i utveckling'!DF23</f>
        <v>0</v>
      </c>
      <c r="E161" s="90"/>
      <c r="F161" s="90">
        <f>'Valbara i utveckling'!DF30</f>
        <v>0</v>
      </c>
      <c r="G161" s="90"/>
      <c r="H161" s="90">
        <f>'Valbara i utveckling'!DF31</f>
        <v>0</v>
      </c>
      <c r="I161" s="90"/>
      <c r="J161" s="223">
        <f>'Valbara i utveckling'!DF32</f>
        <v>0</v>
      </c>
    </row>
    <row r="162" spans="3:10" ht="15" hidden="1" customHeight="1" outlineLevel="1" x14ac:dyDescent="0.25">
      <c r="C162" s="222">
        <f>'Valbara i utveckling'!DJ1</f>
        <v>0</v>
      </c>
      <c r="D162" s="114">
        <f>'Valbara i utveckling'!DJ23</f>
        <v>0</v>
      </c>
      <c r="E162" s="90"/>
      <c r="F162" s="90">
        <f>'Valbara i utveckling'!DJ30</f>
        <v>0</v>
      </c>
      <c r="G162" s="90"/>
      <c r="H162" s="90">
        <f>'Valbara i utveckling'!DJ31</f>
        <v>0</v>
      </c>
      <c r="I162" s="90"/>
      <c r="J162" s="223">
        <f>'Valbara i utveckling'!DJ32</f>
        <v>0</v>
      </c>
    </row>
    <row r="163" spans="3:10" ht="15" hidden="1" customHeight="1" outlineLevel="1" thickBot="1" x14ac:dyDescent="0.3">
      <c r="C163" s="224">
        <f>'Valbara i utveckling'!DN1</f>
        <v>0</v>
      </c>
      <c r="D163" s="118">
        <f>'Valbara i utveckling'!DN23</f>
        <v>0</v>
      </c>
      <c r="E163" s="225"/>
      <c r="F163" s="225">
        <f>'Valbara i utveckling'!DN30</f>
        <v>0</v>
      </c>
      <c r="G163" s="225"/>
      <c r="H163" s="225">
        <f>'Valbara i utveckling'!DN31</f>
        <v>0</v>
      </c>
      <c r="I163" s="225"/>
      <c r="J163" s="226">
        <f>'Valbara i utveckling'!DN32</f>
        <v>0</v>
      </c>
    </row>
    <row r="164" spans="3:10" hidden="1" outlineLevel="1" x14ac:dyDescent="0.25">
      <c r="C164" s="115"/>
      <c r="D164" s="115"/>
      <c r="E164" s="115"/>
      <c r="F164" s="115"/>
      <c r="G164" s="115"/>
      <c r="H164" s="115"/>
      <c r="I164" s="115"/>
      <c r="J164" s="115"/>
    </row>
    <row r="165" spans="3:10" collapsed="1" x14ac:dyDescent="0.25">
      <c r="C165" s="115"/>
      <c r="D165" s="115"/>
      <c r="E165" s="115"/>
      <c r="F165" s="115"/>
      <c r="G165" s="115"/>
      <c r="H165" s="115"/>
      <c r="I165" s="115"/>
      <c r="J165" s="115"/>
    </row>
  </sheetData>
  <mergeCells count="3">
    <mergeCell ref="C2:J2"/>
    <mergeCell ref="A3:A7"/>
    <mergeCell ref="C3:J3"/>
  </mergeCells>
  <conditionalFormatting sqref="D8:D55">
    <cfRule type="cellIs" dxfId="5" priority="1" operator="equal">
      <formula>0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9A294-AE20-47E0-9724-3180562BC18E}">
  <sheetPr>
    <tabColor rgb="FF92D050"/>
  </sheetPr>
  <dimension ref="A1:K165"/>
  <sheetViews>
    <sheetView showZeros="0" workbookViewId="0">
      <selection activeCell="A197" sqref="A197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710937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58" t="str">
        <f>'Gemensamma Tjänster'!B25</f>
        <v>Region Gävleborg</v>
      </c>
    </row>
    <row r="2" spans="1:11" ht="92.25" customHeight="1" x14ac:dyDescent="0.4">
      <c r="C2" s="312" t="s">
        <v>60</v>
      </c>
      <c r="D2" s="313"/>
      <c r="E2" s="313"/>
      <c r="F2" s="313"/>
      <c r="G2" s="313"/>
      <c r="H2" s="313"/>
      <c r="I2" s="313"/>
      <c r="J2" s="314"/>
    </row>
    <row r="3" spans="1:11" ht="21.75" customHeight="1" thickBot="1" x14ac:dyDescent="0.3">
      <c r="A3" s="318" t="s">
        <v>41</v>
      </c>
      <c r="C3" s="315" t="s">
        <v>42</v>
      </c>
      <c r="D3" s="316"/>
      <c r="E3" s="316"/>
      <c r="F3" s="316"/>
      <c r="G3" s="316"/>
      <c r="H3" s="316"/>
      <c r="I3" s="316"/>
      <c r="J3" s="317"/>
    </row>
    <row r="4" spans="1:11" x14ac:dyDescent="0.25">
      <c r="A4" s="318"/>
    </row>
    <row r="5" spans="1:11" ht="15.75" x14ac:dyDescent="0.25">
      <c r="A5" s="318"/>
      <c r="D5" s="52" t="s">
        <v>190</v>
      </c>
      <c r="E5" s="56"/>
      <c r="F5" s="52"/>
      <c r="G5" s="52"/>
      <c r="H5" s="57"/>
      <c r="I5" s="52"/>
      <c r="J5" s="52"/>
      <c r="K5" s="7"/>
    </row>
    <row r="6" spans="1:11" ht="15.75" thickBot="1" x14ac:dyDescent="0.3">
      <c r="A6" s="318"/>
    </row>
    <row r="7" spans="1:11" ht="30" x14ac:dyDescent="0.25">
      <c r="A7" s="318"/>
      <c r="C7" s="108" t="s">
        <v>30</v>
      </c>
      <c r="D7" s="109">
        <f>SUM(D8:D55)</f>
        <v>19023255.717198078</v>
      </c>
      <c r="E7" s="110"/>
      <c r="F7" s="111" t="s">
        <v>36</v>
      </c>
      <c r="G7" s="111"/>
      <c r="H7" s="96" t="s">
        <v>37</v>
      </c>
      <c r="I7" s="112"/>
      <c r="J7" s="113" t="s">
        <v>46</v>
      </c>
      <c r="K7" s="53"/>
    </row>
    <row r="8" spans="1:11" ht="15" hidden="1" customHeight="1" outlineLevel="1" x14ac:dyDescent="0.25">
      <c r="C8" s="107" t="str">
        <f>'Gemensamma Tjänster'!E2</f>
        <v>Identifierings-tjänster SITHS</v>
      </c>
      <c r="D8" s="114">
        <f>'Gemensamma Tjänster'!E25</f>
        <v>1402098.7262884679</v>
      </c>
      <c r="E8" s="115"/>
      <c r="F8" s="94" t="str">
        <f>'Gemensamma Tjänster'!E31</f>
        <v>Kvartal förskott</v>
      </c>
      <c r="G8" s="115"/>
      <c r="H8" s="94" t="str">
        <f>'Gemensamma Tjänster'!E32</f>
        <v>Dec,Mar,Jun,Sep</v>
      </c>
      <c r="I8" s="115"/>
      <c r="J8" s="116" t="str">
        <f>'Gemensamma Tjänster'!E33</f>
        <v xml:space="preserve"> -</v>
      </c>
    </row>
    <row r="9" spans="1:11" ht="15" hidden="1" customHeight="1" outlineLevel="1" x14ac:dyDescent="0.25">
      <c r="C9" s="107" t="str">
        <f>'Gemensamma Tjänster'!F2</f>
        <v>Katalogtjänster HSA</v>
      </c>
      <c r="D9" s="114">
        <f>'Gemensamma Tjänster'!F25</f>
        <v>167068.62151132838</v>
      </c>
      <c r="E9" s="115"/>
      <c r="F9" s="94" t="str">
        <f>'Gemensamma Tjänster'!F31</f>
        <v>Kvartal förskott</v>
      </c>
      <c r="G9" s="115"/>
      <c r="H9" s="94" t="str">
        <f>'Gemensamma Tjänster'!F32</f>
        <v>Dec,Mar,Jun,Sep</v>
      </c>
      <c r="I9" s="115"/>
      <c r="J9" s="116" t="str">
        <f>'Gemensamma Tjänster'!F33</f>
        <v xml:space="preserve"> -</v>
      </c>
    </row>
    <row r="10" spans="1:11" ht="15" hidden="1" customHeight="1" outlineLevel="1" x14ac:dyDescent="0.25">
      <c r="C10" s="107" t="str">
        <f>'Gemensamma Tjänster'!G2</f>
        <v>Kommunikations-tjänster Sjunet</v>
      </c>
      <c r="D10" s="114">
        <f>'Gemensamma Tjänster'!G25</f>
        <v>32520.740351361936</v>
      </c>
      <c r="E10" s="115"/>
      <c r="F10" s="94" t="str">
        <f>'Gemensamma Tjänster'!G31</f>
        <v>Kvartal förskott</v>
      </c>
      <c r="G10" s="115"/>
      <c r="H10" s="94" t="str">
        <f>'Gemensamma Tjänster'!G32</f>
        <v>Dec,Mar,Jun,Sep</v>
      </c>
      <c r="I10" s="115"/>
      <c r="J10" s="116" t="str">
        <f>'Gemensamma Tjänster'!G33</f>
        <v xml:space="preserve"> -</v>
      </c>
    </row>
    <row r="11" spans="1:11" ht="15" hidden="1" customHeight="1" outlineLevel="1" x14ac:dyDescent="0.25">
      <c r="C11" s="107" t="str">
        <f>'Gemensamma Tjänster'!H2</f>
        <v>Säkerhetstjänster</v>
      </c>
      <c r="D11" s="114">
        <f>'Gemensamma Tjänster'!H25</f>
        <v>316790.21916776022</v>
      </c>
      <c r="E11" s="115"/>
      <c r="F11" s="94" t="str">
        <f>'Gemensamma Tjänster'!H31</f>
        <v>Kvartal förskott</v>
      </c>
      <c r="G11" s="115"/>
      <c r="H11" s="94" t="str">
        <f>'Gemensamma Tjänster'!H32</f>
        <v>Dec,Mar,Jun,Sep</v>
      </c>
      <c r="I11" s="115"/>
      <c r="J11" s="116" t="str">
        <f>'Gemensamma Tjänster'!H33</f>
        <v xml:space="preserve"> -</v>
      </c>
    </row>
    <row r="12" spans="1:11" ht="15" hidden="1" customHeight="1" outlineLevel="1" x14ac:dyDescent="0.25">
      <c r="C12" s="107" t="str">
        <f>'Gemensamma Tjänster'!I2</f>
        <v>1177 e-tjänster</v>
      </c>
      <c r="D12" s="114">
        <f>'Gemensamma Tjänster'!I25</f>
        <v>2278601.0327794291</v>
      </c>
      <c r="E12" s="115"/>
      <c r="F12" s="94" t="str">
        <f>'Gemensamma Tjänster'!I31</f>
        <v>Kvartal förskott</v>
      </c>
      <c r="G12" s="115"/>
      <c r="H12" s="94" t="str">
        <f>'Gemensamma Tjänster'!I32</f>
        <v>Dec,Mar,Jun,Sep</v>
      </c>
      <c r="I12" s="115"/>
      <c r="J12" s="116" t="str">
        <f>'Gemensamma Tjänster'!I33</f>
        <v xml:space="preserve"> -</v>
      </c>
    </row>
    <row r="13" spans="1:11" ht="15" hidden="1" customHeight="1" outlineLevel="1" x14ac:dyDescent="0.25">
      <c r="C13" s="107" t="str">
        <f>'Gemensamma Tjänster'!J2</f>
        <v xml:space="preserve">1177 på telefon </v>
      </c>
      <c r="D13" s="114">
        <f>'Gemensamma Tjänster'!J25</f>
        <v>1752064.7451827622</v>
      </c>
      <c r="E13" s="115"/>
      <c r="F13" s="94" t="str">
        <f>'Gemensamma Tjänster'!J31</f>
        <v>Kvartal förskott</v>
      </c>
      <c r="G13" s="115"/>
      <c r="H13" s="94" t="str">
        <f>'Gemensamma Tjänster'!J32</f>
        <v>Dec,Mar,Jun,Sep</v>
      </c>
      <c r="I13" s="115"/>
      <c r="J13" s="116" t="str">
        <f>'Gemensamma Tjänster'!J33</f>
        <v xml:space="preserve"> -</v>
      </c>
    </row>
    <row r="14" spans="1:11" ht="15" hidden="1" customHeight="1" outlineLevel="1" x14ac:dyDescent="0.25">
      <c r="C14" s="107" t="str">
        <f>'Gemensamma Tjänster'!K2</f>
        <v>1177.se</v>
      </c>
      <c r="D14" s="114">
        <f>'Gemensamma Tjänster'!K25</f>
        <v>1804324.9001505198</v>
      </c>
      <c r="E14" s="115"/>
      <c r="F14" s="94" t="str">
        <f>'Gemensamma Tjänster'!K31</f>
        <v>Kvartal förskott</v>
      </c>
      <c r="G14" s="115"/>
      <c r="H14" s="94" t="str">
        <f>'Gemensamma Tjänster'!K32</f>
        <v>Dec,Mar,Jun,Sep</v>
      </c>
      <c r="I14" s="115"/>
      <c r="J14" s="116" t="str">
        <f>'Gemensamma Tjänster'!K33</f>
        <v xml:space="preserve"> -</v>
      </c>
    </row>
    <row r="15" spans="1:11" ht="15" hidden="1" customHeight="1" outlineLevel="1" x14ac:dyDescent="0.25">
      <c r="C15" s="107" t="str">
        <f>'Gemensamma Tjänster'!L2</f>
        <v>Eira 
(biblioteks- konsortium)</v>
      </c>
      <c r="D15" s="114">
        <f>'Gemensamma Tjänster'!L25</f>
        <v>112841.09758402368</v>
      </c>
      <c r="E15" s="115"/>
      <c r="F15" s="94" t="str">
        <f>'Gemensamma Tjänster'!L31</f>
        <v>Kvartal förskott. Licens separat</v>
      </c>
      <c r="G15" s="115"/>
      <c r="H15" s="94" t="str">
        <f>'Gemensamma Tjänster'!L32</f>
        <v>Dec,Mar,Jun,Sep</v>
      </c>
      <c r="I15" s="115"/>
      <c r="J15" s="116" t="str">
        <f>'Gemensamma Tjänster'!L33</f>
        <v xml:space="preserve"> -</v>
      </c>
    </row>
    <row r="16" spans="1:11" ht="15" hidden="1" customHeight="1" outlineLevel="1" x14ac:dyDescent="0.25">
      <c r="C16" s="107" t="str">
        <f>'Gemensamma Tjänster'!M2</f>
        <v>Elektronisk remiss</v>
      </c>
      <c r="D16" s="114">
        <f>'Gemensamma Tjänster'!M25</f>
        <v>117895.35169279439</v>
      </c>
      <c r="E16" s="115"/>
      <c r="F16" s="94" t="str">
        <f>'Gemensamma Tjänster'!M31</f>
        <v>Kvartal förskott</v>
      </c>
      <c r="G16" s="115"/>
      <c r="H16" s="94" t="str">
        <f>'Gemensamma Tjänster'!M32</f>
        <v>Dec,Mar,Jun,Sep</v>
      </c>
      <c r="I16" s="115"/>
      <c r="J16" s="116" t="str">
        <f>'Gemensamma Tjänster'!M33</f>
        <v xml:space="preserve"> -</v>
      </c>
    </row>
    <row r="17" spans="3:10" ht="15" hidden="1" customHeight="1" outlineLevel="1" x14ac:dyDescent="0.25">
      <c r="C17" s="107" t="str">
        <f>'Gemensamma Tjänster'!N2</f>
        <v>Födelseanmälan</v>
      </c>
      <c r="D17" s="114">
        <f>'Gemensamma Tjänster'!N25</f>
        <v>82259.245349810473</v>
      </c>
      <c r="E17" s="115"/>
      <c r="F17" s="94" t="str">
        <f>'Gemensamma Tjänster'!N31</f>
        <v>Kvartal förskott</v>
      </c>
      <c r="G17" s="115"/>
      <c r="H17" s="94" t="str">
        <f>'Gemensamma Tjänster'!N32</f>
        <v>Dec,Mar,Jun,Sep</v>
      </c>
      <c r="I17" s="115"/>
      <c r="J17" s="116" t="str">
        <f>'Gemensamma Tjänster'!N33</f>
        <v xml:space="preserve"> -</v>
      </c>
    </row>
    <row r="18" spans="3:10" ht="15" hidden="1" customHeight="1" outlineLevel="1" x14ac:dyDescent="0.25">
      <c r="C18" s="107" t="str">
        <f>'Gemensamma Tjänster'!O2</f>
        <v>Infektions-verktyget</v>
      </c>
      <c r="D18" s="114">
        <f>'Gemensamma Tjänster'!O25</f>
        <v>273530.01039802213</v>
      </c>
      <c r="E18" s="115"/>
      <c r="F18" s="94" t="str">
        <f>'Gemensamma Tjänster'!O31</f>
        <v>Kvartal förskott</v>
      </c>
      <c r="G18" s="115"/>
      <c r="H18" s="94" t="str">
        <f>'Gemensamma Tjänster'!O32</f>
        <v>Dec,Mar,Jun,Sep</v>
      </c>
      <c r="I18" s="115"/>
      <c r="J18" s="116" t="str">
        <f>'Gemensamma Tjänster'!O33</f>
        <v xml:space="preserve"> -</v>
      </c>
    </row>
    <row r="19" spans="3:10" ht="15" hidden="1" customHeight="1" outlineLevel="1" x14ac:dyDescent="0.25">
      <c r="C19" s="107" t="str">
        <f>'Gemensamma Tjänster'!P2</f>
        <v>1177 journal</v>
      </c>
      <c r="D19" s="114">
        <f>'Gemensamma Tjänster'!P25</f>
        <v>754880.3461119862</v>
      </c>
      <c r="E19" s="115"/>
      <c r="F19" s="94" t="str">
        <f>'Gemensamma Tjänster'!P31</f>
        <v>Kvartal förskott</v>
      </c>
      <c r="G19" s="115"/>
      <c r="H19" s="94" t="str">
        <f>'Gemensamma Tjänster'!P32</f>
        <v>Dec,Mar,Jun,Sep</v>
      </c>
      <c r="I19" s="115"/>
      <c r="J19" s="116" t="str">
        <f>'Gemensamma Tjänster'!P33</f>
        <v xml:space="preserve"> -</v>
      </c>
    </row>
    <row r="20" spans="3:10" ht="15" hidden="1" customHeight="1" outlineLevel="1" x14ac:dyDescent="0.25">
      <c r="C20" s="107" t="str">
        <f>'Gemensamma Tjänster'!Q2</f>
        <v>Intygstjänster Webcert</v>
      </c>
      <c r="D20" s="114">
        <f>'Gemensamma Tjänster'!Q25</f>
        <v>401408.99276860931</v>
      </c>
      <c r="E20" s="115"/>
      <c r="F20" s="94" t="str">
        <f>'Gemensamma Tjänster'!Q31</f>
        <v>Kvartal förskott</v>
      </c>
      <c r="G20" s="115"/>
      <c r="H20" s="94" t="str">
        <f>'Gemensamma Tjänster'!Q32</f>
        <v>Dec,Mar,Jun,Sep</v>
      </c>
      <c r="I20" s="115"/>
      <c r="J20" s="116" t="str">
        <f>'Gemensamma Tjänster'!Q33</f>
        <v xml:space="preserve"> -</v>
      </c>
    </row>
    <row r="21" spans="3:10" ht="15" hidden="1" customHeight="1" outlineLevel="1" x14ac:dyDescent="0.25">
      <c r="C21" s="107" t="str">
        <f>'Gemensamma Tjänster'!R2</f>
        <v>Nationell patientöversikt</v>
      </c>
      <c r="D21" s="114">
        <f>'Gemensamma Tjänster'!R25</f>
        <v>418837.07748264086</v>
      </c>
      <c r="E21" s="115"/>
      <c r="F21" s="94" t="str">
        <f>'Gemensamma Tjänster'!R31</f>
        <v>Kvartal förskott</v>
      </c>
      <c r="G21" s="115"/>
      <c r="H21" s="94" t="str">
        <f>'Gemensamma Tjänster'!R32</f>
        <v>Dec,Mar,Jun,Sep</v>
      </c>
      <c r="I21" s="115"/>
      <c r="J21" s="116" t="str">
        <f>'Gemensamma Tjänster'!R33</f>
        <v xml:space="preserve"> -</v>
      </c>
    </row>
    <row r="22" spans="3:10" ht="15" hidden="1" customHeight="1" outlineLevel="1" x14ac:dyDescent="0.25">
      <c r="C22" s="107" t="str">
        <f>'Gemensamma Tjänster'!S2</f>
        <v>Pascal</v>
      </c>
      <c r="D22" s="114">
        <f>'Gemensamma Tjänster'!S25</f>
        <v>92293.265210308833</v>
      </c>
      <c r="E22" s="115"/>
      <c r="F22" s="94" t="str">
        <f>'Gemensamma Tjänster'!S31</f>
        <v>Kvartal förskott</v>
      </c>
      <c r="G22" s="115"/>
      <c r="H22" s="94" t="str">
        <f>'Gemensamma Tjänster'!S32</f>
        <v>Dec,Mar,Jun,Sep</v>
      </c>
      <c r="I22" s="115"/>
      <c r="J22" s="116" t="str">
        <f>'Gemensamma Tjänster'!S33</f>
        <v xml:space="preserve"> -</v>
      </c>
    </row>
    <row r="23" spans="3:10" ht="15" hidden="1" customHeight="1" outlineLevel="1" x14ac:dyDescent="0.25">
      <c r="C23" s="107" t="str">
        <f>'Gemensamma Tjänster'!T2</f>
        <v>Rikshandboken i barnhälsovård</v>
      </c>
      <c r="D23" s="114">
        <f>'Gemensamma Tjänster'!T25</f>
        <v>271777.34317348094</v>
      </c>
      <c r="E23" s="115"/>
      <c r="F23" s="94" t="str">
        <f>'Gemensamma Tjänster'!T31</f>
        <v>Kvartal förskott</v>
      </c>
      <c r="G23" s="115"/>
      <c r="H23" s="94" t="str">
        <f>'Gemensamma Tjänster'!T32</f>
        <v>Dec,Mar,Jun,Sep</v>
      </c>
      <c r="I23" s="115"/>
      <c r="J23" s="116" t="str">
        <f>'Gemensamma Tjänster'!T33</f>
        <v xml:space="preserve"> -</v>
      </c>
    </row>
    <row r="24" spans="3:10" ht="15" hidden="1" customHeight="1" outlineLevel="1" x14ac:dyDescent="0.25">
      <c r="C24" s="107" t="str">
        <f>'Gemensamma Tjänster'!U2</f>
        <v>1177 högkostnadsskydd</v>
      </c>
      <c r="D24" s="114">
        <f>'Gemensamma Tjänster'!U25</f>
        <v>203283.10803841089</v>
      </c>
      <c r="E24" s="115"/>
      <c r="F24" s="94" t="str">
        <f>'Gemensamma Tjänster'!U31</f>
        <v>Kvartal förskott</v>
      </c>
      <c r="G24" s="115"/>
      <c r="H24" s="94" t="str">
        <f>'Gemensamma Tjänster'!U32</f>
        <v>Dec,Mar,Jun,Sep</v>
      </c>
      <c r="I24" s="115"/>
      <c r="J24" s="116" t="str">
        <f>'Gemensamma Tjänster'!U33</f>
        <v xml:space="preserve"> -</v>
      </c>
    </row>
    <row r="25" spans="3:10" ht="15" hidden="1" customHeight="1" outlineLevel="1" x14ac:dyDescent="0.25">
      <c r="C25" s="107" t="str">
        <f>'Gemensamma Tjänster'!V2</f>
        <v>NKK Nationellt kliniskt kunskapsstöd</v>
      </c>
      <c r="D25" s="114">
        <f>'Gemensamma Tjänster'!V25</f>
        <v>922779.29372094094</v>
      </c>
      <c r="E25" s="115"/>
      <c r="F25" s="94" t="str">
        <f>'Gemensamma Tjänster'!V31</f>
        <v>Kvartal förskott</v>
      </c>
      <c r="G25" s="115"/>
      <c r="H25" s="94" t="str">
        <f>'Gemensamma Tjänster'!V32</f>
        <v>Dec,Mar,Jun,Sep</v>
      </c>
      <c r="I25" s="115"/>
      <c r="J25" s="116">
        <f>'Gemensamma Tjänster'!V33</f>
        <v>0</v>
      </c>
    </row>
    <row r="26" spans="3:10" ht="15" hidden="1" customHeight="1" outlineLevel="1" x14ac:dyDescent="0.25">
      <c r="C26" s="107" t="str">
        <f>'Gemensamma Tjänster'!W2</f>
        <v>Svenska informationstjänster för läkemedel (Sil)</v>
      </c>
      <c r="D26" s="114">
        <f>'Gemensamma Tjänster'!W25</f>
        <v>1322393.9934184263</v>
      </c>
      <c r="E26" s="115"/>
      <c r="F26" s="94" t="str">
        <f>'Gemensamma Tjänster'!W31</f>
        <v>Kvartal förskott</v>
      </c>
      <c r="G26" s="115"/>
      <c r="H26" s="94" t="str">
        <f>'Gemensamma Tjänster'!W32</f>
        <v>Dec,Mar,Jun,Sep</v>
      </c>
      <c r="I26" s="115"/>
      <c r="J26" s="116" t="str">
        <f>'Gemensamma Tjänster'!W33</f>
        <v xml:space="preserve"> -</v>
      </c>
    </row>
    <row r="27" spans="3:10" ht="15" hidden="1" customHeight="1" outlineLevel="1" x14ac:dyDescent="0.25">
      <c r="C27" s="107" t="str">
        <f>'Gemensamma Tjänster'!X2</f>
        <v>UMO (Youmo)</v>
      </c>
      <c r="D27" s="114">
        <f>'Gemensamma Tjänster'!X25</f>
        <v>544910.81261195056</v>
      </c>
      <c r="E27" s="115"/>
      <c r="F27" s="94" t="str">
        <f>'Gemensamma Tjänster'!X31</f>
        <v>Kvartal förskott</v>
      </c>
      <c r="G27" s="115"/>
      <c r="H27" s="94" t="str">
        <f>'Gemensamma Tjänster'!X32</f>
        <v>Dec,Mar,Jun,Sep</v>
      </c>
      <c r="I27" s="115"/>
      <c r="J27" s="116" t="str">
        <f>'Gemensamma Tjänster'!X33</f>
        <v xml:space="preserve"> -</v>
      </c>
    </row>
    <row r="28" spans="3:10" ht="15" hidden="1" customHeight="1" outlineLevel="1" x14ac:dyDescent="0.25">
      <c r="C28" s="107" t="str">
        <f>'Gemensamma Tjänster'!Y2</f>
        <v>Vårdhandboken</v>
      </c>
      <c r="D28" s="114">
        <f>'Gemensamma Tjänster'!Y25</f>
        <v>288254.60591819888</v>
      </c>
      <c r="E28" s="115"/>
      <c r="F28" s="94" t="str">
        <f>'Gemensamma Tjänster'!Y31</f>
        <v>Kvartal förskott</v>
      </c>
      <c r="G28" s="115"/>
      <c r="H28" s="94" t="str">
        <f>'Gemensamma Tjänster'!Y32</f>
        <v>Dec,Mar,Jun,Sep</v>
      </c>
      <c r="I28" s="115"/>
      <c r="J28" s="116" t="str">
        <f>'Gemensamma Tjänster'!Y33</f>
        <v xml:space="preserve"> -</v>
      </c>
    </row>
    <row r="29" spans="3:10" ht="15" hidden="1" customHeight="1" outlineLevel="1" x14ac:dyDescent="0.25">
      <c r="C29" s="107" t="str">
        <f>'Gemensamma Tjänster'!Z2</f>
        <v>1177 rådgivningsstöd webb</v>
      </c>
      <c r="D29" s="114">
        <f>'Gemensamma Tjänster'!Z25</f>
        <v>233597.6785208816</v>
      </c>
      <c r="E29" s="115"/>
      <c r="F29" s="94" t="str">
        <f>'Gemensamma Tjänster'!Z31</f>
        <v>Kvartal förskott</v>
      </c>
      <c r="G29" s="115"/>
      <c r="H29" s="94" t="str">
        <f>'Gemensamma Tjänster'!Z32</f>
        <v>Dec,Mar,Jun,Sep</v>
      </c>
      <c r="I29" s="115"/>
      <c r="J29" s="116" t="str">
        <f>'Gemensamma Tjänster'!Z33</f>
        <v xml:space="preserve"> -</v>
      </c>
    </row>
    <row r="30" spans="3:10" ht="15" hidden="1" customHeight="1" outlineLevel="1" x14ac:dyDescent="0.25">
      <c r="C30" s="107" t="str">
        <f>'Gemensamma Tjänster'!AA2</f>
        <v>1177  stöd och behandlings-plattform</v>
      </c>
      <c r="D30" s="114">
        <f>'Gemensamma Tjänster'!AA25</f>
        <v>1020440.1023064072</v>
      </c>
      <c r="E30" s="115"/>
      <c r="F30" s="94" t="str">
        <f>'Gemensamma Tjänster'!AA31</f>
        <v>Kvartal förskott</v>
      </c>
      <c r="G30" s="115"/>
      <c r="H30" s="94" t="str">
        <f>'Gemensamma Tjänster'!AA32</f>
        <v>Dec,Mar,Jun,Sep</v>
      </c>
      <c r="I30" s="115"/>
      <c r="J30" s="116" t="str">
        <f>'Gemensamma Tjänster'!AA33</f>
        <v xml:space="preserve"> -</v>
      </c>
    </row>
    <row r="31" spans="3:10" ht="15" hidden="1" customHeight="1" outlineLevel="1" x14ac:dyDescent="0.25">
      <c r="C31" s="107" t="str">
        <f>'Gemensamma Tjänster'!AB2</f>
        <v>Utomläns- fakturering</v>
      </c>
      <c r="D31" s="114">
        <f>'Gemensamma Tjänster'!AB25</f>
        <v>102743.54353663573</v>
      </c>
      <c r="E31" s="115"/>
      <c r="F31" s="94" t="str">
        <f>'Gemensamma Tjänster'!AB31</f>
        <v>Kvartal förskott</v>
      </c>
      <c r="G31" s="115"/>
      <c r="H31" s="94" t="str">
        <f>'Gemensamma Tjänster'!AB32</f>
        <v>Dec,Mar,Jun,Sep</v>
      </c>
      <c r="I31" s="115"/>
      <c r="J31" s="116" t="str">
        <f>'Gemensamma Tjänster'!AB33</f>
        <v xml:space="preserve"> -</v>
      </c>
    </row>
    <row r="32" spans="3:10" ht="15" hidden="1" customHeight="1" outlineLevel="1" x14ac:dyDescent="0.25">
      <c r="C32" s="107" t="str">
        <f>'Gemensamma Tjänster'!AC2</f>
        <v>Gemensam infrastruktur</v>
      </c>
      <c r="D32" s="114">
        <f>'Gemensamma Tjänster'!AC25</f>
        <v>2272600.3383694068</v>
      </c>
      <c r="E32" s="115"/>
      <c r="F32" s="94" t="str">
        <f>'Gemensamma Tjänster'!AC31</f>
        <v>Kvartal förskott</v>
      </c>
      <c r="G32" s="115"/>
      <c r="H32" s="94" t="str">
        <f>'Gemensamma Tjänster'!AC32</f>
        <v>Dec,Mar,Jun,Sep</v>
      </c>
      <c r="I32" s="115"/>
      <c r="J32" s="116" t="str">
        <f>'Gemensamma Tjänster'!AC33</f>
        <v xml:space="preserve"> -</v>
      </c>
    </row>
    <row r="33" spans="3:10" ht="15" hidden="1" customHeight="1" outlineLevel="1" x14ac:dyDescent="0.25">
      <c r="C33" s="107" t="str">
        <f>'Gemensamma Tjänster'!AD2</f>
        <v>Gemensam arkitektur</v>
      </c>
      <c r="D33" s="114">
        <f>'Gemensamma Tjänster'!AD25</f>
        <v>657537.20846096799</v>
      </c>
      <c r="E33" s="115"/>
      <c r="F33" s="94" t="str">
        <f>'Gemensamma Tjänster'!AD31</f>
        <v>Kvartal förskott</v>
      </c>
      <c r="G33" s="115"/>
      <c r="H33" s="94" t="str">
        <f>'Gemensamma Tjänster'!AD32</f>
        <v>Dec,Mar,Jun,Sep</v>
      </c>
      <c r="I33" s="115"/>
      <c r="J33" s="116" t="str">
        <f>'Gemensamma Tjänster'!AD33</f>
        <v xml:space="preserve"> -</v>
      </c>
    </row>
    <row r="34" spans="3:10" ht="15" hidden="1" customHeight="1" outlineLevel="1" x14ac:dyDescent="0.25">
      <c r="C34" s="107" t="str">
        <f>'Gemensamma Tjänster'!AE2</f>
        <v>1177 listning</v>
      </c>
      <c r="D34" s="114">
        <f>'Gemensamma Tjänster'!AE25</f>
        <v>171364.84704548499</v>
      </c>
      <c r="E34" s="115"/>
      <c r="F34" s="94" t="str">
        <f>'Gemensamma Tjänster'!AE31</f>
        <v>Kvartal förskott</v>
      </c>
      <c r="G34" s="115"/>
      <c r="H34" s="94" t="str">
        <f>'Gemensamma Tjänster'!AE32</f>
        <v>Dec,Mar,Jun,Sep</v>
      </c>
      <c r="I34" s="115"/>
      <c r="J34" s="116" t="str">
        <f>'Gemensamma Tjänster'!AE33</f>
        <v xml:space="preserve"> -</v>
      </c>
    </row>
    <row r="35" spans="3:10" ht="15" hidden="1" customHeight="1" outlineLevel="1" x14ac:dyDescent="0.25">
      <c r="C35" s="107" t="str">
        <f>'Gemensamma Tjänster'!AF2</f>
        <v>IAM IDP Gemensam del</v>
      </c>
      <c r="D35" s="114">
        <f>'Gemensamma Tjänster'!AF25</f>
        <v>238441.61256270733</v>
      </c>
      <c r="E35" s="115"/>
      <c r="F35" s="94" t="str">
        <f>'Gemensamma Tjänster'!AF31</f>
        <v>Kvartal förskott</v>
      </c>
      <c r="G35" s="115"/>
      <c r="H35" s="94" t="str">
        <f>'Gemensamma Tjänster'!AF32</f>
        <v>Dec,Mar,Jun,Sep</v>
      </c>
      <c r="I35" s="115"/>
      <c r="J35" s="116">
        <f>'Gemensamma Tjänster'!AF33</f>
        <v>0</v>
      </c>
    </row>
    <row r="36" spans="3:10" ht="15" hidden="1" customHeight="1" outlineLevel="1" x14ac:dyDescent="0.25">
      <c r="C36" s="107" t="str">
        <f>'Gemensamma Tjänster'!AG2</f>
        <v>Överskjutande SMS &amp; Inloggnings-kostnader Prel</v>
      </c>
      <c r="D36" s="114">
        <f>'Gemensamma Tjänster'!AG25</f>
        <v>336893</v>
      </c>
      <c r="E36" s="115"/>
      <c r="F36" s="94" t="str">
        <f>'Gemensamma Tjänster'!AG31</f>
        <v>Överskjutande utöver 18,2 mkr</v>
      </c>
      <c r="G36" s="115"/>
      <c r="H36" s="94" t="str">
        <f>'Gemensamma Tjänster'!AG32</f>
        <v>Efter årsslut 2024</v>
      </c>
      <c r="I36" s="115"/>
      <c r="J36" s="116">
        <f>'Gemensamma Tjänster'!AG33</f>
        <v>0</v>
      </c>
    </row>
    <row r="37" spans="3:10" ht="15" hidden="1" customHeight="1" outlineLevel="1" x14ac:dyDescent="0.25">
      <c r="C37" s="107" t="str">
        <f>'Gemensamma Tjänster'!AH2</f>
        <v>1177 tidbokning
NY i förv.</v>
      </c>
      <c r="D37" s="114">
        <f>'Gemensamma Tjänster'!AH25</f>
        <v>428823.85748435272</v>
      </c>
      <c r="E37" s="115"/>
      <c r="F37" s="94" t="str">
        <f>'Gemensamma Tjänster'!AH31</f>
        <v>Kvartal förskott</v>
      </c>
      <c r="G37" s="115"/>
      <c r="H37" s="94" t="str">
        <f>'Gemensamma Tjänster'!AH32</f>
        <v>Dec,Mar,Jun,Sep</v>
      </c>
      <c r="I37" s="115"/>
      <c r="J37" s="116">
        <f>'Gemensamma Tjänster'!AH33</f>
        <v>0</v>
      </c>
    </row>
    <row r="38" spans="3:10" ht="15" hidden="1" customHeight="1" outlineLevel="1" x14ac:dyDescent="0.25">
      <c r="C38" s="107">
        <f>'Gemensamma Tjänster'!AI2</f>
        <v>0</v>
      </c>
      <c r="D38" s="114">
        <f>'Gemensamma Tjänster'!AI25</f>
        <v>0</v>
      </c>
      <c r="E38" s="115"/>
      <c r="F38" s="94">
        <f>'Gemensamma Tjänster'!AI31</f>
        <v>0</v>
      </c>
      <c r="G38" s="115"/>
      <c r="H38" s="94">
        <f>'Gemensamma Tjänster'!AI32</f>
        <v>0</v>
      </c>
      <c r="I38" s="115"/>
      <c r="J38" s="116">
        <f>'Gemensamma Tjänster'!AI33</f>
        <v>0</v>
      </c>
    </row>
    <row r="39" spans="3:10" ht="15" hidden="1" customHeight="1" outlineLevel="1" x14ac:dyDescent="0.25">
      <c r="C39" s="107">
        <f>'Gemensamma Tjänster'!AJ2</f>
        <v>0</v>
      </c>
      <c r="D39" s="114">
        <f>'Gemensamma Tjänster'!AJ25</f>
        <v>0</v>
      </c>
      <c r="E39" s="115"/>
      <c r="F39" s="94">
        <f>'Gemensamma Tjänster'!AJ31</f>
        <v>0</v>
      </c>
      <c r="G39" s="115"/>
      <c r="H39" s="94">
        <f>'Gemensamma Tjänster'!AJ32</f>
        <v>0</v>
      </c>
      <c r="I39" s="115"/>
      <c r="J39" s="116">
        <f>'Gemensamma Tjänster'!AJ33</f>
        <v>0</v>
      </c>
    </row>
    <row r="40" spans="3:10" ht="15" hidden="1" customHeight="1" outlineLevel="1" x14ac:dyDescent="0.25">
      <c r="C40" s="107">
        <f>'Gemensamma Tjänster'!AK2</f>
        <v>0</v>
      </c>
      <c r="D40" s="114">
        <f>'Gemensamma Tjänster'!AK25</f>
        <v>0</v>
      </c>
      <c r="E40" s="115"/>
      <c r="F40" s="94">
        <f>'Gemensamma Tjänster'!AK31</f>
        <v>0</v>
      </c>
      <c r="G40" s="115"/>
      <c r="H40" s="94">
        <f>'Gemensamma Tjänster'!AK32</f>
        <v>0</v>
      </c>
      <c r="I40" s="115"/>
      <c r="J40" s="116">
        <f>'Gemensamma Tjänster'!AK33</f>
        <v>0</v>
      </c>
    </row>
    <row r="41" spans="3:10" ht="15" hidden="1" customHeight="1" outlineLevel="1" x14ac:dyDescent="0.25">
      <c r="C41" s="107">
        <f>'Gemensamma Tjänster'!AL2</f>
        <v>0</v>
      </c>
      <c r="D41" s="114">
        <f>'Gemensamma Tjänster'!AL25</f>
        <v>0</v>
      </c>
      <c r="E41" s="115"/>
      <c r="F41" s="94">
        <f>'Gemensamma Tjänster'!AL31</f>
        <v>0</v>
      </c>
      <c r="G41" s="115"/>
      <c r="H41" s="94">
        <f>'Gemensamma Tjänster'!AL32</f>
        <v>0</v>
      </c>
      <c r="I41" s="115"/>
      <c r="J41" s="116">
        <f>'Gemensamma Tjänster'!AL33</f>
        <v>0</v>
      </c>
    </row>
    <row r="42" spans="3:10" ht="15" hidden="1" customHeight="1" outlineLevel="1" x14ac:dyDescent="0.25">
      <c r="C42" s="107">
        <f>'Gemensamma Tjänster'!AM2</f>
        <v>0</v>
      </c>
      <c r="D42" s="114">
        <f>'Gemensamma Tjänster'!AM25</f>
        <v>0</v>
      </c>
      <c r="E42" s="115"/>
      <c r="F42" s="94">
        <f>'Gemensamma Tjänster'!AM31</f>
        <v>0</v>
      </c>
      <c r="G42" s="115"/>
      <c r="H42" s="94">
        <f>'Gemensamma Tjänster'!AM32</f>
        <v>0</v>
      </c>
      <c r="I42" s="115"/>
      <c r="J42" s="116">
        <f>'Gemensamma Tjänster'!AM33</f>
        <v>0</v>
      </c>
    </row>
    <row r="43" spans="3:10" ht="15" hidden="1" customHeight="1" outlineLevel="1" x14ac:dyDescent="0.25">
      <c r="C43" s="107">
        <f>'Gemensamma Tjänster'!AN2</f>
        <v>0</v>
      </c>
      <c r="D43" s="114">
        <f>'Gemensamma Tjänster'!AN25</f>
        <v>0</v>
      </c>
      <c r="E43" s="115"/>
      <c r="F43" s="94">
        <f>'Gemensamma Tjänster'!AN31</f>
        <v>0</v>
      </c>
      <c r="G43" s="115"/>
      <c r="H43" s="94">
        <f>'Gemensamma Tjänster'!AN32</f>
        <v>0</v>
      </c>
      <c r="I43" s="115"/>
      <c r="J43" s="116">
        <f>'Gemensamma Tjänster'!AN33</f>
        <v>0</v>
      </c>
    </row>
    <row r="44" spans="3:10" ht="15" hidden="1" customHeight="1" outlineLevel="1" x14ac:dyDescent="0.25">
      <c r="C44" s="107">
        <f>'Gemensamma Tjänster'!AO2</f>
        <v>0</v>
      </c>
      <c r="D44" s="114">
        <f>'Gemensamma Tjänster'!AO25</f>
        <v>0</v>
      </c>
      <c r="E44" s="115"/>
      <c r="F44" s="94">
        <f>'Gemensamma Tjänster'!AO31</f>
        <v>0</v>
      </c>
      <c r="G44" s="115"/>
      <c r="H44" s="94">
        <f>'Gemensamma Tjänster'!AO32</f>
        <v>0</v>
      </c>
      <c r="I44" s="115"/>
      <c r="J44" s="116">
        <f>'Gemensamma Tjänster'!AO33</f>
        <v>0</v>
      </c>
    </row>
    <row r="45" spans="3:10" ht="15" hidden="1" customHeight="1" outlineLevel="1" x14ac:dyDescent="0.25">
      <c r="C45" s="107">
        <f>'Gemensamma Tjänster'!AP2</f>
        <v>0</v>
      </c>
      <c r="D45" s="114">
        <f>'Gemensamma Tjänster'!AP25</f>
        <v>0</v>
      </c>
      <c r="E45" s="115"/>
      <c r="F45" s="94">
        <f>'Gemensamma Tjänster'!AP31</f>
        <v>0</v>
      </c>
      <c r="G45" s="115"/>
      <c r="H45" s="94">
        <f>'Gemensamma Tjänster'!AP32</f>
        <v>0</v>
      </c>
      <c r="I45" s="115"/>
      <c r="J45" s="116">
        <f>'Gemensamma Tjänster'!AP33</f>
        <v>0</v>
      </c>
    </row>
    <row r="46" spans="3:10" ht="15" hidden="1" customHeight="1" outlineLevel="1" x14ac:dyDescent="0.25">
      <c r="C46" s="107">
        <f>'Gemensamma Tjänster'!AQ2</f>
        <v>0</v>
      </c>
      <c r="D46" s="114">
        <f>'Gemensamma Tjänster'!AQ25</f>
        <v>0</v>
      </c>
      <c r="E46" s="115"/>
      <c r="F46" s="94">
        <f>'Gemensamma Tjänster'!AQ31</f>
        <v>0</v>
      </c>
      <c r="G46" s="115"/>
      <c r="H46" s="94">
        <f>'Gemensamma Tjänster'!AQ32</f>
        <v>0</v>
      </c>
      <c r="I46" s="115"/>
      <c r="J46" s="116">
        <f>'Gemensamma Tjänster'!AQ33</f>
        <v>0</v>
      </c>
    </row>
    <row r="47" spans="3:10" ht="15" hidden="1" customHeight="1" outlineLevel="1" x14ac:dyDescent="0.25">
      <c r="C47" s="107">
        <f>'Gemensamma Tjänster'!AR2</f>
        <v>0</v>
      </c>
      <c r="D47" s="114">
        <f>'Gemensamma Tjänster'!AR25</f>
        <v>0</v>
      </c>
      <c r="E47" s="115"/>
      <c r="F47" s="94">
        <f>'Gemensamma Tjänster'!AR31</f>
        <v>0</v>
      </c>
      <c r="G47" s="115"/>
      <c r="H47" s="94">
        <f>'Gemensamma Tjänster'!AR32</f>
        <v>0</v>
      </c>
      <c r="I47" s="115"/>
      <c r="J47" s="116">
        <f>'Gemensamma Tjänster'!AR33</f>
        <v>0</v>
      </c>
    </row>
    <row r="48" spans="3:10" ht="15" hidden="1" customHeight="1" outlineLevel="1" x14ac:dyDescent="0.25">
      <c r="C48" s="107">
        <f>'Gemensamma Tjänster'!AS2</f>
        <v>0</v>
      </c>
      <c r="D48" s="114">
        <f>'Gemensamma Tjänster'!AS25</f>
        <v>0</v>
      </c>
      <c r="E48" s="115"/>
      <c r="F48" s="94">
        <f>'Gemensamma Tjänster'!AS31</f>
        <v>0</v>
      </c>
      <c r="G48" s="115"/>
      <c r="H48" s="94">
        <f>'Gemensamma Tjänster'!AS32</f>
        <v>0</v>
      </c>
      <c r="I48" s="115"/>
      <c r="J48" s="116">
        <f>'Gemensamma Tjänster'!AS33</f>
        <v>0</v>
      </c>
    </row>
    <row r="49" spans="3:10" ht="15" hidden="1" customHeight="1" outlineLevel="1" x14ac:dyDescent="0.25">
      <c r="C49" s="107">
        <f>'Gemensamma Tjänster'!AT2</f>
        <v>0</v>
      </c>
      <c r="D49" s="114">
        <f>'Gemensamma Tjänster'!AT25</f>
        <v>0</v>
      </c>
      <c r="E49" s="115"/>
      <c r="F49" s="94">
        <f>'Gemensamma Tjänster'!AT31</f>
        <v>0</v>
      </c>
      <c r="G49" s="115"/>
      <c r="H49" s="94">
        <f>'Gemensamma Tjänster'!AT32</f>
        <v>0</v>
      </c>
      <c r="I49" s="115"/>
      <c r="J49" s="116">
        <f>'Gemensamma Tjänster'!AT33</f>
        <v>0</v>
      </c>
    </row>
    <row r="50" spans="3:10" ht="15" hidden="1" customHeight="1" outlineLevel="1" x14ac:dyDescent="0.25">
      <c r="C50" s="107">
        <f>'Gemensamma Tjänster'!AU2</f>
        <v>0</v>
      </c>
      <c r="D50" s="114">
        <f>'Gemensamma Tjänster'!AU25</f>
        <v>0</v>
      </c>
      <c r="E50" s="115"/>
      <c r="F50" s="94">
        <f>'Gemensamma Tjänster'!AU31</f>
        <v>0</v>
      </c>
      <c r="G50" s="115"/>
      <c r="H50" s="94">
        <f>'Gemensamma Tjänster'!AU32</f>
        <v>0</v>
      </c>
      <c r="I50" s="115"/>
      <c r="J50" s="116">
        <f>'Gemensamma Tjänster'!AU33</f>
        <v>0</v>
      </c>
    </row>
    <row r="51" spans="3:10" ht="15" hidden="1" customHeight="1" outlineLevel="1" x14ac:dyDescent="0.25">
      <c r="C51" s="107">
        <f>'Gemensamma Tjänster'!AV2</f>
        <v>0</v>
      </c>
      <c r="D51" s="114">
        <f>'Gemensamma Tjänster'!AV25</f>
        <v>0</v>
      </c>
      <c r="E51" s="115"/>
      <c r="F51" s="94">
        <f>'Gemensamma Tjänster'!AV31</f>
        <v>0</v>
      </c>
      <c r="G51" s="115"/>
      <c r="H51" s="94">
        <f>'Gemensamma Tjänster'!AV32</f>
        <v>0</v>
      </c>
      <c r="I51" s="115"/>
      <c r="J51" s="116">
        <f>'Gemensamma Tjänster'!AV33</f>
        <v>0</v>
      </c>
    </row>
    <row r="52" spans="3:10" ht="15" hidden="1" customHeight="1" outlineLevel="1" x14ac:dyDescent="0.25">
      <c r="C52" s="107">
        <f>'Gemensamma Tjänster'!AW2</f>
        <v>0</v>
      </c>
      <c r="D52" s="114">
        <f>'Gemensamma Tjänster'!AW25</f>
        <v>0</v>
      </c>
      <c r="E52" s="115"/>
      <c r="F52" s="94">
        <f>'Gemensamma Tjänster'!AW31</f>
        <v>0</v>
      </c>
      <c r="G52" s="115"/>
      <c r="H52" s="94">
        <f>'Gemensamma Tjänster'!AW32</f>
        <v>0</v>
      </c>
      <c r="I52" s="115"/>
      <c r="J52" s="116">
        <f>'Gemensamma Tjänster'!AW33</f>
        <v>0</v>
      </c>
    </row>
    <row r="53" spans="3:10" ht="15" hidden="1" customHeight="1" outlineLevel="1" x14ac:dyDescent="0.25">
      <c r="C53" s="107">
        <f>'Gemensamma Tjänster'!AX2</f>
        <v>0</v>
      </c>
      <c r="D53" s="114">
        <f>'Gemensamma Tjänster'!AX25</f>
        <v>0</v>
      </c>
      <c r="E53" s="115"/>
      <c r="F53" s="94">
        <f>'Gemensamma Tjänster'!AX31</f>
        <v>0</v>
      </c>
      <c r="G53" s="115"/>
      <c r="H53" s="94">
        <f>'Gemensamma Tjänster'!AX32</f>
        <v>0</v>
      </c>
      <c r="I53" s="115"/>
      <c r="J53" s="116">
        <f>'Gemensamma Tjänster'!AX33</f>
        <v>0</v>
      </c>
    </row>
    <row r="54" spans="3:10" ht="15" hidden="1" customHeight="1" outlineLevel="1" x14ac:dyDescent="0.25">
      <c r="C54" s="107">
        <f>'Gemensamma Tjänster'!AY2</f>
        <v>0</v>
      </c>
      <c r="D54" s="114">
        <f>'Gemensamma Tjänster'!AY25</f>
        <v>0</v>
      </c>
      <c r="E54" s="115"/>
      <c r="F54" s="94">
        <f>'Gemensamma Tjänster'!AY31</f>
        <v>0</v>
      </c>
      <c r="G54" s="115"/>
      <c r="H54" s="94">
        <f>'Gemensamma Tjänster'!AY32</f>
        <v>0</v>
      </c>
      <c r="I54" s="115"/>
      <c r="J54" s="116">
        <f>'Gemensamma Tjänster'!AY33</f>
        <v>0</v>
      </c>
    </row>
    <row r="55" spans="3:10" ht="15" hidden="1" customHeight="1" outlineLevel="1" thickBot="1" x14ac:dyDescent="0.3">
      <c r="C55" s="117">
        <f>'Gemensamma Tjänster'!AZ2</f>
        <v>0</v>
      </c>
      <c r="D55" s="118">
        <f>'Gemensamma Tjänster'!AZ25</f>
        <v>0</v>
      </c>
      <c r="E55" s="119"/>
      <c r="F55" s="95">
        <f>'Gemensamma Tjänster'!AZ31</f>
        <v>0</v>
      </c>
      <c r="G55" s="119"/>
      <c r="H55" s="95">
        <f>'Gemensamma Tjänster'!AZ32</f>
        <v>0</v>
      </c>
      <c r="I55" s="119"/>
      <c r="J55" s="120">
        <f>'Gemensamma Tjänster'!AZ33</f>
        <v>0</v>
      </c>
    </row>
    <row r="56" spans="3:10" hidden="1" outlineLevel="1" x14ac:dyDescent="0.25">
      <c r="C56" s="115"/>
      <c r="D56" s="114"/>
      <c r="E56" s="115"/>
      <c r="F56" s="115"/>
      <c r="G56" s="115"/>
      <c r="H56" s="115"/>
      <c r="I56" s="115"/>
      <c r="J56" s="115"/>
    </row>
    <row r="57" spans="3:10" ht="15.75" collapsed="1" thickBot="1" x14ac:dyDescent="0.3">
      <c r="C57" s="115"/>
      <c r="D57" s="121"/>
      <c r="E57" s="115"/>
      <c r="F57" s="115"/>
      <c r="G57" s="115"/>
      <c r="H57" s="115"/>
      <c r="I57" s="115"/>
      <c r="J57" s="115"/>
    </row>
    <row r="58" spans="3:10" ht="21" x14ac:dyDescent="0.25">
      <c r="C58" s="108" t="s">
        <v>31</v>
      </c>
      <c r="D58" s="109">
        <f>SUM(D59:D107)</f>
        <v>3827539.3247558582</v>
      </c>
      <c r="E58" s="110"/>
      <c r="F58" s="110" t="s">
        <v>39</v>
      </c>
      <c r="G58" s="110"/>
      <c r="H58" s="110"/>
      <c r="I58" s="110"/>
      <c r="J58" s="122"/>
    </row>
    <row r="59" spans="3:10" hidden="1" outlineLevel="1" x14ac:dyDescent="0.25">
      <c r="C59" s="107" t="str">
        <f>'Valbara Tjänster'!F1</f>
        <v>Händelseanalys (Nitha)</v>
      </c>
      <c r="D59" s="114">
        <f>'Valbara Tjänster'!F21</f>
        <v>158256.377136</v>
      </c>
      <c r="E59" s="115"/>
      <c r="F59" s="115" t="str">
        <f>'Valbara Tjänster'!F27</f>
        <v>Kvartal förskott</v>
      </c>
      <c r="G59" s="115"/>
      <c r="H59" s="115" t="str">
        <f>'Valbara Tjänster'!F28</f>
        <v>Dec,Mar,Jun,Sep</v>
      </c>
      <c r="I59" s="115"/>
      <c r="J59" s="116" t="str">
        <f>'Valbara Tjänster'!F29</f>
        <v>N/A</v>
      </c>
    </row>
    <row r="60" spans="3:10" ht="30" hidden="1" outlineLevel="1" x14ac:dyDescent="0.25">
      <c r="C60" s="107" t="str">
        <f>'Valbara Tjänster'!J1</f>
        <v>IAM IdP
(egna anslutningar)</v>
      </c>
      <c r="D60" s="114">
        <f>'Valbara Tjänster'!J21</f>
        <v>44869.968000000001</v>
      </c>
      <c r="E60" s="115"/>
      <c r="F60" s="115" t="str">
        <f>'Valbara Tjänster'!J27</f>
        <v>Kvartal förskott</v>
      </c>
      <c r="G60" s="115"/>
      <c r="H60" s="115" t="str">
        <f>'Valbara Tjänster'!J28</f>
        <v>Dec,Mar,Jun,Sep</v>
      </c>
      <c r="I60" s="115"/>
      <c r="J60" s="116" t="str">
        <f>'Valbara Tjänster'!J29</f>
        <v>N/A</v>
      </c>
    </row>
    <row r="61" spans="3:10" hidden="1" outlineLevel="1" x14ac:dyDescent="0.25">
      <c r="C61" s="107" t="str">
        <f>'Valbara Tjänster'!N1</f>
        <v>Säkerhets-tjänster Logg, spärr &amp; samtycke</v>
      </c>
      <c r="D61" s="114">
        <f>'Valbara Tjänster'!N21</f>
        <v>44869.968000000001</v>
      </c>
      <c r="E61" s="115"/>
      <c r="F61" s="115" t="str">
        <f>'Valbara Tjänster'!N27</f>
        <v>Kvartal förskott</v>
      </c>
      <c r="G61" s="115"/>
      <c r="H61" s="115" t="str">
        <f>'Valbara Tjänster'!N28</f>
        <v>Dec,Mar,Jun,Sep</v>
      </c>
      <c r="I61" s="115"/>
      <c r="J61" s="116" t="str">
        <f>'Valbara Tjänster'!N29</f>
        <v>N/A</v>
      </c>
    </row>
    <row r="62" spans="3:10" hidden="1" outlineLevel="1" x14ac:dyDescent="0.25">
      <c r="C62" s="107" t="str">
        <f>'Valbara Tjänster'!R1</f>
        <v>IAM Autentisering (egna anslutningar)</v>
      </c>
      <c r="D62" s="114">
        <f>'Valbara Tjänster'!R21</f>
        <v>0</v>
      </c>
      <c r="E62" s="115"/>
      <c r="F62" s="115" t="str">
        <f>'Valbara Tjänster'!R27</f>
        <v>Kvartal förskott</v>
      </c>
      <c r="G62" s="115"/>
      <c r="H62" s="115" t="str">
        <f>'Valbara Tjänster'!R28</f>
        <v>Dec,Mar,Jun,Sep</v>
      </c>
      <c r="I62" s="115"/>
      <c r="J62" s="116" t="str">
        <f>'Valbara Tjänster'!R29</f>
        <v>N/A</v>
      </c>
    </row>
    <row r="63" spans="3:10" hidden="1" outlineLevel="1" x14ac:dyDescent="0.25">
      <c r="C63" s="107" t="str">
        <f>'Valbara Tjänster'!V1</f>
        <v>Personuppgifts- tjänst</v>
      </c>
      <c r="D63" s="114">
        <f>'Valbara Tjänster'!V21</f>
        <v>44869.968000000001</v>
      </c>
      <c r="E63" s="115"/>
      <c r="F63" s="115" t="str">
        <f>'Valbara Tjänster'!V27</f>
        <v>Kvartal förskott</v>
      </c>
      <c r="G63" s="115"/>
      <c r="H63" s="115" t="str">
        <f>'Valbara Tjänster'!V28</f>
        <v>Dec,Mar,Jun,Sep</v>
      </c>
      <c r="I63" s="115"/>
      <c r="J63" s="116" t="str">
        <f>'Valbara Tjänster'!V29</f>
        <v>N/A</v>
      </c>
    </row>
    <row r="64" spans="3:10" ht="45" hidden="1" outlineLevel="1" x14ac:dyDescent="0.25">
      <c r="C64" s="107" t="str">
        <f>'Valbara Tjänster'!Z1</f>
        <v xml:space="preserve">1177 formulär- hantering </v>
      </c>
      <c r="D64" s="114">
        <f>'Valbara Tjänster'!Z21</f>
        <v>337570.2302544</v>
      </c>
      <c r="E64" s="115"/>
      <c r="F64" s="115" t="str">
        <f>'Valbara Tjänster'!Z27</f>
        <v>Kvartal förskott</v>
      </c>
      <c r="G64" s="115"/>
      <c r="H64" s="115" t="str">
        <f>'Valbara Tjänster'!Z28</f>
        <v>Dec,Mar,Jun,Sep</v>
      </c>
      <c r="I64" s="115"/>
      <c r="J64" s="116" t="str">
        <f>'Valbara Tjänster'!Z29</f>
        <v>N/A</v>
      </c>
    </row>
    <row r="65" spans="3:10" hidden="1" outlineLevel="1" x14ac:dyDescent="0.25">
      <c r="C65" s="107" t="str">
        <f>'Valbara Tjänster'!AD1</f>
        <v xml:space="preserve">Ombudstjänsten </v>
      </c>
      <c r="D65" s="114">
        <f>'Valbara Tjänster'!AD21</f>
        <v>0</v>
      </c>
      <c r="E65" s="115"/>
      <c r="F65" s="115" t="str">
        <f>'Valbara Tjänster'!AD27</f>
        <v>Kvartal förskott</v>
      </c>
      <c r="G65" s="115"/>
      <c r="H65" s="115" t="str">
        <f>'Valbara Tjänster'!AD28</f>
        <v>Dec,Mar,Jun,Sep</v>
      </c>
      <c r="I65" s="115"/>
      <c r="J65" s="116" t="str">
        <f>'Valbara Tjänster'!AD29</f>
        <v>N/A</v>
      </c>
    </row>
    <row r="66" spans="3:10" ht="120" hidden="1" outlineLevel="1" x14ac:dyDescent="0.25">
      <c r="C66" s="107" t="str">
        <f>'Valbara Tjänster'!AH1</f>
        <v>Hjälpmedels-tjänsten abonnemang</v>
      </c>
      <c r="D66" s="114">
        <f>'Valbara Tjänster'!AH21</f>
        <v>52000</v>
      </c>
      <c r="E66" s="115"/>
      <c r="F66" s="11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115"/>
      <c r="H66" s="115" t="str">
        <f>'Valbara Tjänster'!AH28</f>
        <v>Dec, Mar, Jun, Sep</v>
      </c>
      <c r="I66" s="115"/>
      <c r="J66" s="116" t="str">
        <f>'Valbara Tjänster'!AH29</f>
        <v>Prognos</v>
      </c>
    </row>
    <row r="67" spans="3:10" ht="45" hidden="1" outlineLevel="1" x14ac:dyDescent="0.25">
      <c r="C67" s="107" t="str">
        <f>'Valbara Tjänster'!AL1</f>
        <v>E-klient</v>
      </c>
      <c r="D67" s="114">
        <f>'Valbara Tjänster'!AL21</f>
        <v>884719.68</v>
      </c>
      <c r="E67" s="115"/>
      <c r="F67" s="115" t="str">
        <f>'Valbara Tjänster'!AL27</f>
        <v>Halvårsvis i efterskott av förvaltning. Volymbaserade priser</v>
      </c>
      <c r="G67" s="115"/>
      <c r="H67" s="115" t="str">
        <f>'Valbara Tjänster'!AL28</f>
        <v>Jun, Dec</v>
      </c>
      <c r="I67" s="115"/>
      <c r="J67" s="116" t="str">
        <f>'Valbara Tjänster'!AL29</f>
        <v>Prognos 2023! Faktureras av förvaltningen</v>
      </c>
    </row>
    <row r="68" spans="3:10" ht="60" hidden="1" outlineLevel="1" x14ac:dyDescent="0.25">
      <c r="C68" s="107" t="str">
        <f>'Valbara Tjänster'!AP1</f>
        <v>Eira Licenser (innehåll)</v>
      </c>
      <c r="D68" s="114">
        <f>'Valbara Tjänster'!AP21</f>
        <v>1481003.7995163843</v>
      </c>
      <c r="E68" s="115"/>
      <c r="F68" s="115" t="str">
        <f>'Valbara Tjänster'!AP27</f>
        <v>Licenskostnaden fördelas solidariskt mellan landsting och regioner baserat på antal invånare.</v>
      </c>
      <c r="G68" s="115"/>
      <c r="H68" s="115" t="str">
        <f>'Valbara Tjänster'!AP28</f>
        <v>Årsvis engång i Dec</v>
      </c>
      <c r="I68" s="115"/>
      <c r="J68" s="116" t="str">
        <f>'Valbara Tjänster'!AP29</f>
        <v>Prognos</v>
      </c>
    </row>
    <row r="69" spans="3:10" ht="30" hidden="1" outlineLevel="1" x14ac:dyDescent="0.25">
      <c r="C69" s="107" t="str">
        <f>'Valbara Tjänster'!AT1</f>
        <v>Informations- utlämning till kvalitetsregister</v>
      </c>
      <c r="D69" s="114">
        <f>'Valbara Tjänster'!AT21</f>
        <v>0</v>
      </c>
      <c r="E69" s="115"/>
      <c r="F69" s="115" t="str">
        <f>'Valbara Tjänster'!AT27</f>
        <v>Faktureras separat av tjänstens förvaltning</v>
      </c>
      <c r="G69" s="115"/>
      <c r="H69" s="115" t="str">
        <f>'Valbara Tjänster'!AT28</f>
        <v xml:space="preserve"> </v>
      </c>
      <c r="I69" s="115"/>
      <c r="J69" s="123" t="str">
        <f>'Valbara Tjänster'!AT29</f>
        <v>Ingen ab.fakturering</v>
      </c>
    </row>
    <row r="70" spans="3:10" hidden="1" outlineLevel="1" x14ac:dyDescent="0.25">
      <c r="C70" s="107" t="str">
        <f>'Valbara Tjänster'!AX1</f>
        <v>Säker Digital Kommunikation SDK Utgår 2024!</v>
      </c>
      <c r="D70" s="114">
        <f>'Valbara Tjänster'!AX21</f>
        <v>0</v>
      </c>
      <c r="E70" s="115"/>
      <c r="F70" s="115" t="str">
        <f>'Valbara Tjänster'!AX27</f>
        <v>Ingen abonnemangsfakt 2023</v>
      </c>
      <c r="G70" s="115"/>
      <c r="H70" s="115">
        <f>'Valbara Tjänster'!AX28</f>
        <v>0</v>
      </c>
      <c r="I70" s="115"/>
      <c r="J70" s="116" t="str">
        <f>'Valbara Tjänster'!AX29</f>
        <v>Ingen fakturering 2024</v>
      </c>
    </row>
    <row r="71" spans="3:10" hidden="1" outlineLevel="1" x14ac:dyDescent="0.25">
      <c r="C71" s="107" t="str">
        <f>'Valbara Tjänster'!BB1</f>
        <v>Bild (i 1177 på telefon)</v>
      </c>
      <c r="D71" s="114">
        <f>'Valbara Tjänster'!BB21</f>
        <v>0</v>
      </c>
      <c r="E71" s="115"/>
      <c r="F71" s="115" t="str">
        <f>'Valbara Tjänster'!BB27</f>
        <v>Kvartal förskott</v>
      </c>
      <c r="G71" s="115"/>
      <c r="H71" s="115" t="str">
        <f>'Valbara Tjänster'!BB28</f>
        <v>Dec,Mar,Jun,Sep</v>
      </c>
      <c r="I71" s="115"/>
      <c r="J71" s="116">
        <f>'Valbara Tjänster'!BB29</f>
        <v>0</v>
      </c>
    </row>
    <row r="72" spans="3:10" hidden="1" outlineLevel="1" x14ac:dyDescent="0.25">
      <c r="C72" s="107" t="str">
        <f>'Valbara Tjänster'!BF1</f>
        <v>Video (i 1177 på telefon)</v>
      </c>
      <c r="D72" s="114">
        <f>'Valbara Tjänster'!BF21</f>
        <v>0</v>
      </c>
      <c r="E72" s="115"/>
      <c r="F72" s="115" t="str">
        <f>'Valbara Tjänster'!BF27</f>
        <v>Kvartal förskott</v>
      </c>
      <c r="G72" s="115"/>
      <c r="H72" s="115" t="str">
        <f>'Valbara Tjänster'!BF28</f>
        <v>Dec,Mar,Jun,Sep</v>
      </c>
      <c r="I72" s="115"/>
      <c r="J72" s="116">
        <f>'Valbara Tjänster'!BF29</f>
        <v>0</v>
      </c>
    </row>
    <row r="73" spans="3:10" hidden="1" outlineLevel="1" x14ac:dyDescent="0.25">
      <c r="C73" s="107" t="str">
        <f>'Valbara Tjänster'!BJ1</f>
        <v>Utbudstjänsten</v>
      </c>
      <c r="D73" s="114">
        <f>'Valbara Tjänster'!BJ21</f>
        <v>0</v>
      </c>
      <c r="E73" s="115"/>
      <c r="F73" s="115" t="str">
        <f>'Valbara Tjänster'!BJ27</f>
        <v>Kvartal förskott</v>
      </c>
      <c r="G73" s="115"/>
      <c r="H73" s="115" t="str">
        <f>'Valbara Tjänster'!BJ28</f>
        <v>Dec,Mar,Jun,Sep</v>
      </c>
      <c r="I73" s="115"/>
      <c r="J73" s="116" t="str">
        <f>'Valbara Tjänster'!BJ29</f>
        <v>Pausad</v>
      </c>
    </row>
    <row r="74" spans="3:10" hidden="1" outlineLevel="1" x14ac:dyDescent="0.25">
      <c r="C74" s="107" t="str">
        <f>'Valbara Tjänster'!BN1</f>
        <v>Statistiktjänst Organisations-statistik</v>
      </c>
      <c r="D74" s="114">
        <f>'Valbara Tjänster'!BN21</f>
        <v>39117.6381024</v>
      </c>
      <c r="E74" s="115"/>
      <c r="F74" s="115" t="str">
        <f>'Valbara Tjänster'!BN27</f>
        <v>Kvartal förskott</v>
      </c>
      <c r="G74" s="115"/>
      <c r="H74" s="115" t="str">
        <f>'Valbara Tjänster'!BN28</f>
        <v>Dec,Mar,Jun,Sep</v>
      </c>
      <c r="I74" s="115"/>
      <c r="J74" s="116">
        <f>'Valbara Tjänster'!BN29</f>
        <v>0</v>
      </c>
    </row>
    <row r="75" spans="3:10" s="90" customFormat="1" ht="45" hidden="1" outlineLevel="1" x14ac:dyDescent="0.25">
      <c r="C75" s="107" t="str">
        <f>'Valbara Tjänster'!BR1</f>
        <v xml:space="preserve">1177 inkorg </v>
      </c>
      <c r="D75" s="114">
        <f>'Valbara Tjänster'!BR21</f>
        <v>6997.12</v>
      </c>
      <c r="E75" s="115"/>
      <c r="F75" s="94" t="str">
        <f>'Valbara Tjänster'!BR27</f>
        <v xml:space="preserve">Volymsbaserad. Faktureras av förvaltning kvartalsvis efterskott </v>
      </c>
      <c r="G75" s="115"/>
      <c r="H75" s="94">
        <f>'Valbara Tjänster'!BR28</f>
        <v>0</v>
      </c>
      <c r="I75" s="115"/>
      <c r="J75" s="220">
        <f>'Valbara Tjänster'!BR29</f>
        <v>0</v>
      </c>
    </row>
    <row r="76" spans="3:10" s="90" customFormat="1" ht="30" hidden="1" outlineLevel="1" x14ac:dyDescent="0.25">
      <c r="C76" s="107" t="str">
        <f>'Valbara Tjänster'!BV1</f>
        <v>Svevac 
Utgår 2024</v>
      </c>
      <c r="D76" s="114">
        <f>'Valbara Tjänster'!BV21</f>
        <v>0</v>
      </c>
      <c r="E76" s="115"/>
      <c r="F76" s="94" t="str">
        <f>'Valbara Tjänster'!BV27</f>
        <v>Prel. Engång förskott 2023</v>
      </c>
      <c r="G76" s="115"/>
      <c r="H76" s="94" t="str">
        <f>'Valbara Tjänster'!BV28</f>
        <v>Dec,Mars</v>
      </c>
      <c r="I76" s="115"/>
      <c r="J76" s="220" t="str">
        <f>'Valbara Tjänster'!BV29</f>
        <v>Avslutas halvår 2023</v>
      </c>
    </row>
    <row r="77" spans="3:10" s="90" customFormat="1" ht="30" hidden="1" outlineLevel="1" x14ac:dyDescent="0.25">
      <c r="C77" s="107" t="str">
        <f>'Valbara Tjänster'!BZ1</f>
        <v>Digitalt möte</v>
      </c>
      <c r="D77" s="114">
        <f>'Valbara Tjänster'!BZ21</f>
        <v>0</v>
      </c>
      <c r="E77" s="115"/>
      <c r="F77" s="94" t="str">
        <f>'Valbara Tjänster'!BZ27</f>
        <v>Volymbaserad. Faktureras av förvaltning</v>
      </c>
      <c r="G77" s="115"/>
      <c r="H77" s="94">
        <f>'Valbara Tjänster'!BZ28</f>
        <v>0</v>
      </c>
      <c r="I77" s="115"/>
      <c r="J77" s="220" t="str">
        <f>'Valbara Tjänster'!BZ29</f>
        <v>Prognos</v>
      </c>
    </row>
    <row r="78" spans="3:10" s="90" customFormat="1" hidden="1" outlineLevel="1" x14ac:dyDescent="0.25">
      <c r="C78" s="107" t="str">
        <f>'Valbara Tjänster'!CD1</f>
        <v>Video och distans Infrastruktur</v>
      </c>
      <c r="D78" s="114">
        <f>'Valbara Tjänster'!CD21</f>
        <v>102315.5551827552</v>
      </c>
      <c r="E78" s="115"/>
      <c r="F78" s="94" t="str">
        <f>'Valbara Tjänster'!CD27</f>
        <v>Kvartal förskott</v>
      </c>
      <c r="G78" s="115"/>
      <c r="H78" s="94" t="str">
        <f>'Valbara Tjänster'!CD28</f>
        <v>Dec,Mar,Jun,Sep</v>
      </c>
      <c r="I78" s="115"/>
      <c r="J78" s="220">
        <f>'Valbara Tjänster'!CD29</f>
        <v>0</v>
      </c>
    </row>
    <row r="79" spans="3:10" s="90" customFormat="1" hidden="1" outlineLevel="1" x14ac:dyDescent="0.25">
      <c r="C79" s="107" t="str">
        <f>'Valbara Tjänster'!CH1</f>
        <v>Video &amp; distans Flerpartsmöte</v>
      </c>
      <c r="D79" s="114">
        <f>'Valbara Tjänster'!CH21</f>
        <v>0</v>
      </c>
      <c r="E79" s="115"/>
      <c r="F79" s="94" t="str">
        <f>'Valbara Tjänster'!CH27</f>
        <v>Kvartal förskott</v>
      </c>
      <c r="G79" s="115"/>
      <c r="H79" s="94" t="str">
        <f>'Valbara Tjänster'!CH28</f>
        <v>Dec,Mar,Jun,Sep</v>
      </c>
      <c r="I79" s="115"/>
      <c r="J79" s="220">
        <f>'Valbara Tjänster'!CH29</f>
        <v>0</v>
      </c>
    </row>
    <row r="80" spans="3:10" s="90" customFormat="1" hidden="1" outlineLevel="1" x14ac:dyDescent="0.25">
      <c r="C80" s="107" t="str">
        <f>'Valbara Tjänster'!CL1</f>
        <v xml:space="preserve">1177 Egen provhantering </v>
      </c>
      <c r="D80" s="114">
        <f>'Valbara Tjänster'!CL21</f>
        <v>388873.05600000004</v>
      </c>
      <c r="E80" s="115"/>
      <c r="F80" s="94" t="str">
        <f>'Valbara Tjänster'!CL27</f>
        <v>Kvartal förskott</v>
      </c>
      <c r="G80" s="115"/>
      <c r="H80" s="94" t="str">
        <f>'Valbara Tjänster'!CL28</f>
        <v>Dec,Mar,Jun,Sep</v>
      </c>
      <c r="I80" s="115"/>
      <c r="J80" s="220">
        <f>'Valbara Tjänster'!CL29</f>
        <v>0</v>
      </c>
    </row>
    <row r="81" spans="3:10" s="90" customFormat="1" ht="30" hidden="1" outlineLevel="1" x14ac:dyDescent="0.25">
      <c r="C81" s="107" t="str">
        <f>'Valbara Tjänster'!CP1</f>
        <v>1177 Symtom- bedömning och hänvisning</v>
      </c>
      <c r="D81" s="114">
        <f>'Valbara Tjänster'!CP21</f>
        <v>0</v>
      </c>
      <c r="E81" s="115"/>
      <c r="F81" s="94" t="str">
        <f>'Valbara Tjänster'!CP27</f>
        <v>Kvartal förskott</v>
      </c>
      <c r="G81" s="115"/>
      <c r="H81" s="94" t="str">
        <f>'Valbara Tjänster'!CP28</f>
        <v>Dec,Mar,Jun,Sep</v>
      </c>
      <c r="I81" s="115"/>
      <c r="J81" s="220" t="str">
        <f>'Valbara Tjänster'!CP29</f>
        <v>Mars 2023 separat sedan kvartalsvis förskott</v>
      </c>
    </row>
    <row r="82" spans="3:10" s="90" customFormat="1" hidden="1" outlineLevel="1" x14ac:dyDescent="0.25">
      <c r="C82" s="107" t="str">
        <f>'Valbara Tjänster'!CT1</f>
        <v>Underskrifts-tjänst (NY 2023)</v>
      </c>
      <c r="D82" s="114">
        <f>'Valbara Tjänster'!CT21</f>
        <v>0</v>
      </c>
      <c r="E82" s="115"/>
      <c r="F82" s="94" t="str">
        <f>'Valbara Tjänster'!CT27</f>
        <v>Kvartal förskott</v>
      </c>
      <c r="G82" s="115"/>
      <c r="H82" s="94" t="str">
        <f>'Valbara Tjänster'!CT28</f>
        <v>Dec,Mar,Jun,Sep</v>
      </c>
      <c r="I82" s="115"/>
      <c r="J82" s="220">
        <f>'Valbara Tjänster'!CT29</f>
        <v>0</v>
      </c>
    </row>
    <row r="83" spans="3:10" s="90" customFormat="1" ht="30" hidden="1" outlineLevel="1" x14ac:dyDescent="0.25">
      <c r="C83" s="107" t="str">
        <f>'Valbara Tjänster'!CX1</f>
        <v>Terminologi-tjänst (ny i förvaltning 2024)</v>
      </c>
      <c r="D83" s="114">
        <f>'Valbara Tjänster'!CX21</f>
        <v>242075.96456391897</v>
      </c>
      <c r="E83" s="115"/>
      <c r="F83" s="94" t="str">
        <f>'Valbara Tjänster'!CX27</f>
        <v>Övergår från utveckling 2024</v>
      </c>
      <c r="G83" s="115"/>
      <c r="H83" s="94" t="str">
        <f>'Valbara Tjänster'!CX28</f>
        <v>Dec,Mar,Jun,Sep</v>
      </c>
      <c r="I83" s="115"/>
      <c r="J83" s="220" t="str">
        <f>'Valbara Tjänster'!CX29</f>
        <v>Faktureras 2023 mot utveckling</v>
      </c>
    </row>
    <row r="84" spans="3:10" s="90" customFormat="1" hidden="1" outlineLevel="1" x14ac:dyDescent="0.25">
      <c r="C84" s="107" t="str">
        <f>'Valbara Tjänster'!DB1</f>
        <v>Statistiktjänst export</v>
      </c>
      <c r="D84" s="114">
        <f>'Valbara Tjänster'!DB21</f>
        <v>0</v>
      </c>
      <c r="E84" s="115"/>
      <c r="F84" s="94" t="str">
        <f>'Valbara Tjänster'!DB27</f>
        <v>Kvartal förskott</v>
      </c>
      <c r="G84" s="115"/>
      <c r="H84" s="94" t="str">
        <f>'Valbara Tjänster'!DB28</f>
        <v>Dec,Mar,Jun,Sep</v>
      </c>
      <c r="I84" s="115"/>
      <c r="J84" s="220">
        <f>'Valbara Tjänster'!DB29</f>
        <v>0</v>
      </c>
    </row>
    <row r="85" spans="3:10" s="90" customFormat="1" hidden="1" outlineLevel="1" x14ac:dyDescent="0.25">
      <c r="C85" s="107" t="str">
        <f>'Valbara Tjänster'!DF1</f>
        <v>Beställning läkemedelsnära produkter</v>
      </c>
      <c r="D85" s="114">
        <f>'Valbara Tjänster'!DF21</f>
        <v>0</v>
      </c>
      <c r="E85" s="115"/>
      <c r="F85" s="94" t="str">
        <f>'Valbara Tjänster'!DF27</f>
        <v>Pris ej fastställt</v>
      </c>
      <c r="G85" s="115"/>
      <c r="H85" s="94">
        <f>'Valbara Tjänster'!DF28</f>
        <v>0</v>
      </c>
      <c r="I85" s="115"/>
      <c r="J85" s="220">
        <f>'Valbara Tjänster'!DF29</f>
        <v>0</v>
      </c>
    </row>
    <row r="86" spans="3:10" s="90" customFormat="1" hidden="1" outlineLevel="1" x14ac:dyDescent="0.25">
      <c r="C86" s="107" t="str">
        <f>'Valbara Tjänster'!DJ1</f>
        <v>Net-Id</v>
      </c>
      <c r="D86" s="114">
        <f>'Valbara Tjänster'!DJ21</f>
        <v>0</v>
      </c>
      <c r="E86" s="115"/>
      <c r="F86" s="94" t="str">
        <f>'Valbara Tjänster'!DJ27</f>
        <v>Väntar på avsiktsförklaring</v>
      </c>
      <c r="G86" s="115"/>
      <c r="H86" s="94">
        <f>'Valbara Tjänster'!DJ28</f>
        <v>0</v>
      </c>
      <c r="I86" s="115"/>
      <c r="J86" s="220">
        <f>'Valbara Tjänster'!DJ29</f>
        <v>0</v>
      </c>
    </row>
    <row r="87" spans="3:10" s="90" customFormat="1" hidden="1" outlineLevel="1" x14ac:dyDescent="0.25">
      <c r="C87" s="107">
        <f>'Valbara Tjänster'!DN1</f>
        <v>0</v>
      </c>
      <c r="D87" s="114">
        <f>'Valbara Tjänster'!DN21</f>
        <v>0</v>
      </c>
      <c r="E87" s="115"/>
      <c r="F87" s="94">
        <f>'Valbara Tjänster'!DN27</f>
        <v>0</v>
      </c>
      <c r="G87" s="115"/>
      <c r="H87" s="94">
        <f>'Valbara Tjänster'!DN28</f>
        <v>0</v>
      </c>
      <c r="I87" s="115"/>
      <c r="J87" s="220">
        <f>'Valbara Tjänster'!DN29</f>
        <v>0</v>
      </c>
    </row>
    <row r="88" spans="3:10" s="90" customFormat="1" hidden="1" outlineLevel="1" x14ac:dyDescent="0.25">
      <c r="C88" s="107">
        <f>'Valbara Tjänster'!DR1</f>
        <v>0</v>
      </c>
      <c r="D88" s="114">
        <f>'Valbara Tjänster'!DR21</f>
        <v>0</v>
      </c>
      <c r="E88" s="115"/>
      <c r="F88" s="94">
        <f>'Valbara Tjänster'!DR27</f>
        <v>0</v>
      </c>
      <c r="G88" s="115"/>
      <c r="H88" s="94">
        <f>'Valbara Tjänster'!DR28</f>
        <v>0</v>
      </c>
      <c r="I88" s="115"/>
      <c r="J88" s="220">
        <f>'Valbara Tjänster'!DR29</f>
        <v>0</v>
      </c>
    </row>
    <row r="89" spans="3:10" s="90" customFormat="1" hidden="1" outlineLevel="1" x14ac:dyDescent="0.25">
      <c r="C89" s="107">
        <f>'Valbara Tjänster'!DV1</f>
        <v>0</v>
      </c>
      <c r="D89" s="114">
        <f>'Valbara Tjänster'!DV21</f>
        <v>0</v>
      </c>
      <c r="E89" s="115"/>
      <c r="F89" s="94">
        <f>'Valbara Tjänster'!DV27</f>
        <v>0</v>
      </c>
      <c r="G89" s="115"/>
      <c r="H89" s="94">
        <f>'Valbara Tjänster'!DV28</f>
        <v>0</v>
      </c>
      <c r="I89" s="115"/>
      <c r="J89" s="220">
        <f>'Valbara Tjänster'!DV29</f>
        <v>0</v>
      </c>
    </row>
    <row r="90" spans="3:10" s="90" customFormat="1" ht="15" hidden="1" customHeight="1" outlineLevel="1" x14ac:dyDescent="0.25">
      <c r="C90" s="107">
        <f>'Valbara Tjänster'!DZ1</f>
        <v>0</v>
      </c>
      <c r="D90" s="114">
        <f>'Valbara Tjänster'!DZ21</f>
        <v>0</v>
      </c>
      <c r="E90" s="115"/>
      <c r="F90" s="94">
        <f>'Valbara Tjänster'!DZ27</f>
        <v>0</v>
      </c>
      <c r="G90" s="115"/>
      <c r="H90" s="94">
        <f>'Valbara Tjänster'!DZ28</f>
        <v>0</v>
      </c>
      <c r="I90" s="115"/>
      <c r="J90" s="220">
        <f>'Valbara Tjänster'!DZ29</f>
        <v>0</v>
      </c>
    </row>
    <row r="91" spans="3:10" s="90" customFormat="1" ht="15" hidden="1" customHeight="1" outlineLevel="1" x14ac:dyDescent="0.25">
      <c r="C91" s="107">
        <f>'Valbara Tjänster'!ED1</f>
        <v>0</v>
      </c>
      <c r="D91" s="114">
        <f>'Valbara Tjänster'!ED21</f>
        <v>0</v>
      </c>
      <c r="E91" s="115"/>
      <c r="F91" s="94">
        <f>'Valbara Tjänster'!ED27</f>
        <v>0</v>
      </c>
      <c r="G91" s="115"/>
      <c r="H91" s="94">
        <f>'Valbara Tjänster'!ED28</f>
        <v>0</v>
      </c>
      <c r="I91" s="115"/>
      <c r="J91" s="220">
        <f>'Valbara Tjänster'!ED29</f>
        <v>0</v>
      </c>
    </row>
    <row r="92" spans="3:10" s="90" customFormat="1" ht="15" hidden="1" customHeight="1" outlineLevel="1" x14ac:dyDescent="0.25">
      <c r="C92" s="107">
        <f>'Valbara Tjänster'!EH1</f>
        <v>0</v>
      </c>
      <c r="D92" s="114">
        <f>'Valbara Tjänster'!EH21</f>
        <v>0</v>
      </c>
      <c r="E92" s="115"/>
      <c r="F92" s="94">
        <f>'Valbara Tjänster'!EH27</f>
        <v>0</v>
      </c>
      <c r="G92" s="115"/>
      <c r="H92" s="94">
        <f>'Valbara Tjänster'!EH28</f>
        <v>0</v>
      </c>
      <c r="I92" s="115"/>
      <c r="J92" s="220">
        <f>'Valbara Tjänster'!EH29</f>
        <v>0</v>
      </c>
    </row>
    <row r="93" spans="3:10" s="90" customFormat="1" ht="15" hidden="1" customHeight="1" outlineLevel="1" x14ac:dyDescent="0.25">
      <c r="C93" s="107">
        <f>'Valbara Tjänster'!EL1</f>
        <v>0</v>
      </c>
      <c r="D93" s="114">
        <f>'Valbara Tjänster'!EL21</f>
        <v>0</v>
      </c>
      <c r="E93" s="115"/>
      <c r="F93" s="94">
        <f>'Valbara Tjänster'!EL27</f>
        <v>0</v>
      </c>
      <c r="G93" s="115"/>
      <c r="H93" s="94">
        <f>'Valbara Tjänster'!EL28</f>
        <v>0</v>
      </c>
      <c r="I93" s="115"/>
      <c r="J93" s="220">
        <f>'Valbara Tjänster'!EL29</f>
        <v>0</v>
      </c>
    </row>
    <row r="94" spans="3:10" s="90" customFormat="1" ht="15" hidden="1" customHeight="1" outlineLevel="1" x14ac:dyDescent="0.25">
      <c r="C94" s="107">
        <f>'Valbara Tjänster'!EP1</f>
        <v>0</v>
      </c>
      <c r="D94" s="114">
        <f>'Valbara Tjänster'!EP21</f>
        <v>0</v>
      </c>
      <c r="E94" s="115"/>
      <c r="F94" s="94">
        <f>'Valbara Tjänster'!EP27</f>
        <v>0</v>
      </c>
      <c r="G94" s="115"/>
      <c r="H94" s="94">
        <f>'Valbara Tjänster'!EP28</f>
        <v>0</v>
      </c>
      <c r="I94" s="115"/>
      <c r="J94" s="220">
        <f>'Valbara Tjänster'!EP29</f>
        <v>0</v>
      </c>
    </row>
    <row r="95" spans="3:10" s="90" customFormat="1" ht="15" hidden="1" customHeight="1" outlineLevel="1" x14ac:dyDescent="0.25">
      <c r="C95" s="107">
        <f>'Valbara Tjänster'!ET1</f>
        <v>0</v>
      </c>
      <c r="D95" s="114">
        <f>'Valbara Tjänster'!ET21</f>
        <v>0</v>
      </c>
      <c r="E95" s="115"/>
      <c r="F95" s="94">
        <f>'Valbara Tjänster'!ET27</f>
        <v>0</v>
      </c>
      <c r="G95" s="115"/>
      <c r="H95" s="94">
        <f>'Valbara Tjänster'!ET28</f>
        <v>0</v>
      </c>
      <c r="I95" s="115"/>
      <c r="J95" s="220">
        <f>'Valbara Tjänster'!ET29</f>
        <v>0</v>
      </c>
    </row>
    <row r="96" spans="3:10" s="90" customFormat="1" ht="15" hidden="1" customHeight="1" outlineLevel="1" x14ac:dyDescent="0.25">
      <c r="C96" s="107">
        <f>'Valbara Tjänster'!EX1</f>
        <v>0</v>
      </c>
      <c r="D96" s="114">
        <f>'Valbara Tjänster'!EX21</f>
        <v>0</v>
      </c>
      <c r="E96" s="115"/>
      <c r="F96" s="94">
        <f>'Valbara Tjänster'!EX27</f>
        <v>0</v>
      </c>
      <c r="G96" s="115"/>
      <c r="H96" s="94">
        <f>'Valbara Tjänster'!EX28</f>
        <v>0</v>
      </c>
      <c r="I96" s="115"/>
      <c r="J96" s="220">
        <f>'Valbara Tjänster'!EX29</f>
        <v>0</v>
      </c>
    </row>
    <row r="97" spans="3:10" s="90" customFormat="1" ht="15" hidden="1" customHeight="1" outlineLevel="1" x14ac:dyDescent="0.25">
      <c r="C97" s="107">
        <f>'Valbara Tjänster'!FB1</f>
        <v>0</v>
      </c>
      <c r="D97" s="114">
        <f>'Valbara Tjänster'!FB21</f>
        <v>0</v>
      </c>
      <c r="E97" s="115"/>
      <c r="F97" s="94">
        <f>'Valbara Tjänster'!FB27</f>
        <v>0</v>
      </c>
      <c r="G97" s="115"/>
      <c r="H97" s="94">
        <f>'Valbara Tjänster'!FB28</f>
        <v>0</v>
      </c>
      <c r="I97" s="115"/>
      <c r="J97" s="220">
        <f>'Valbara Tjänster'!FB29</f>
        <v>0</v>
      </c>
    </row>
    <row r="98" spans="3:10" s="90" customFormat="1" ht="15" hidden="1" customHeight="1" outlineLevel="1" x14ac:dyDescent="0.25">
      <c r="C98" s="107">
        <f>'Valbara Tjänster'!FF1</f>
        <v>0</v>
      </c>
      <c r="D98" s="114">
        <f>'Valbara Tjänster'!FF21</f>
        <v>0</v>
      </c>
      <c r="E98" s="115"/>
      <c r="F98" s="94">
        <f>'Valbara Tjänster'!FF27</f>
        <v>0</v>
      </c>
      <c r="G98" s="115"/>
      <c r="H98" s="94">
        <f>'Valbara Tjänster'!FF28</f>
        <v>0</v>
      </c>
      <c r="I98" s="115"/>
      <c r="J98" s="220">
        <f>'Valbara Tjänster'!FF29</f>
        <v>0</v>
      </c>
    </row>
    <row r="99" spans="3:10" s="90" customFormat="1" ht="15" hidden="1" customHeight="1" outlineLevel="1" x14ac:dyDescent="0.25">
      <c r="C99" s="107">
        <f>'Valbara Tjänster'!FJ1</f>
        <v>0</v>
      </c>
      <c r="D99" s="114">
        <f>'Valbara Tjänster'!FJ21</f>
        <v>0</v>
      </c>
      <c r="E99" s="115"/>
      <c r="F99" s="94">
        <f>'Valbara Tjänster'!FJ27</f>
        <v>0</v>
      </c>
      <c r="G99" s="115"/>
      <c r="H99" s="94">
        <f>'Valbara Tjänster'!FJ28</f>
        <v>0</v>
      </c>
      <c r="I99" s="115"/>
      <c r="J99" s="220">
        <f>'Valbara Tjänster'!FJ29</f>
        <v>0</v>
      </c>
    </row>
    <row r="100" spans="3:10" s="90" customFormat="1" ht="15" hidden="1" customHeight="1" outlineLevel="1" x14ac:dyDescent="0.25">
      <c r="C100" s="107">
        <f>'Valbara Tjänster'!FN1</f>
        <v>0</v>
      </c>
      <c r="D100" s="114">
        <f>'Valbara Tjänster'!FN21</f>
        <v>0</v>
      </c>
      <c r="E100" s="115"/>
      <c r="F100" s="94">
        <f>'Valbara Tjänster'!FN27</f>
        <v>0</v>
      </c>
      <c r="G100" s="115"/>
      <c r="H100" s="94">
        <f>'Valbara Tjänster'!FN28</f>
        <v>0</v>
      </c>
      <c r="I100" s="115"/>
      <c r="J100" s="220">
        <f>'Valbara Tjänster'!FN29</f>
        <v>0</v>
      </c>
    </row>
    <row r="101" spans="3:10" s="90" customFormat="1" ht="15" hidden="1" customHeight="1" outlineLevel="1" x14ac:dyDescent="0.25">
      <c r="C101" s="107">
        <f>'Valbara Tjänster'!FR1</f>
        <v>0</v>
      </c>
      <c r="D101" s="114">
        <f>'Valbara Tjänster'!FR21</f>
        <v>0</v>
      </c>
      <c r="E101" s="115"/>
      <c r="F101" s="94">
        <f>'Valbara Tjänster'!FR27</f>
        <v>0</v>
      </c>
      <c r="G101" s="115"/>
      <c r="H101" s="94">
        <f>'Valbara Tjänster'!FR28</f>
        <v>0</v>
      </c>
      <c r="I101" s="115"/>
      <c r="J101" s="220">
        <f>'Valbara Tjänster'!FR29</f>
        <v>0</v>
      </c>
    </row>
    <row r="102" spans="3:10" s="90" customFormat="1" ht="15" hidden="1" customHeight="1" outlineLevel="1" x14ac:dyDescent="0.25">
      <c r="C102" s="107">
        <f>'Valbara Tjänster'!FV1</f>
        <v>0</v>
      </c>
      <c r="D102" s="114">
        <f>'Valbara Tjänster'!FV21</f>
        <v>0</v>
      </c>
      <c r="E102" s="115"/>
      <c r="F102" s="94">
        <f>'Valbara Tjänster'!FV27</f>
        <v>0</v>
      </c>
      <c r="G102" s="115"/>
      <c r="H102" s="94">
        <f>'Valbara Tjänster'!FV28</f>
        <v>0</v>
      </c>
      <c r="I102" s="115"/>
      <c r="J102" s="220">
        <f>'Valbara Tjänster'!FV29</f>
        <v>0</v>
      </c>
    </row>
    <row r="103" spans="3:10" s="90" customFormat="1" ht="15" hidden="1" customHeight="1" outlineLevel="1" x14ac:dyDescent="0.25">
      <c r="C103" s="107">
        <f>'Valbara Tjänster'!FZ1</f>
        <v>0</v>
      </c>
      <c r="D103" s="114">
        <f>'Valbara Tjänster'!FZ21</f>
        <v>0</v>
      </c>
      <c r="E103" s="115"/>
      <c r="F103" s="94">
        <f>'Valbara Tjänster'!FZ27</f>
        <v>0</v>
      </c>
      <c r="G103" s="115"/>
      <c r="H103" s="94">
        <f>'Valbara Tjänster'!FZ28</f>
        <v>0</v>
      </c>
      <c r="I103" s="115"/>
      <c r="J103" s="220">
        <f>'Valbara Tjänster'!FZ29</f>
        <v>0</v>
      </c>
    </row>
    <row r="104" spans="3:10" s="90" customFormat="1" ht="15" hidden="1" customHeight="1" outlineLevel="1" x14ac:dyDescent="0.25">
      <c r="C104" s="107">
        <f>'Valbara Tjänster'!GD1</f>
        <v>0</v>
      </c>
      <c r="D104" s="114">
        <f>'Valbara Tjänster'!GD21</f>
        <v>0</v>
      </c>
      <c r="E104" s="115"/>
      <c r="F104" s="94">
        <f>'Valbara Tjänster'!GD27</f>
        <v>0</v>
      </c>
      <c r="G104" s="115"/>
      <c r="H104" s="94">
        <f>'Valbara Tjänster'!GD28</f>
        <v>0</v>
      </c>
      <c r="I104" s="115"/>
      <c r="J104" s="220">
        <f>'Valbara Tjänster'!GD29</f>
        <v>0</v>
      </c>
    </row>
    <row r="105" spans="3:10" s="90" customFormat="1" ht="15" hidden="1" customHeight="1" outlineLevel="1" x14ac:dyDescent="0.25">
      <c r="C105" s="107">
        <f>'Valbara Tjänster'!GH1</f>
        <v>0</v>
      </c>
      <c r="D105" s="114">
        <f>'Valbara Tjänster'!GH21</f>
        <v>0</v>
      </c>
      <c r="E105" s="115"/>
      <c r="F105" s="94">
        <f>'Valbara Tjänster'!GH27</f>
        <v>0</v>
      </c>
      <c r="G105" s="115"/>
      <c r="H105" s="94">
        <f>'Valbara Tjänster'!GH28</f>
        <v>0</v>
      </c>
      <c r="I105" s="115"/>
      <c r="J105" s="220">
        <f>'Valbara Tjänster'!GH29</f>
        <v>0</v>
      </c>
    </row>
    <row r="106" spans="3:10" s="90" customFormat="1" ht="15" hidden="1" customHeight="1" outlineLevel="1" x14ac:dyDescent="0.25">
      <c r="C106" s="107">
        <f>'Valbara Tjänster'!GL1</f>
        <v>0</v>
      </c>
      <c r="D106" s="114">
        <f>'Valbara Tjänster'!GL21</f>
        <v>0</v>
      </c>
      <c r="E106" s="115"/>
      <c r="F106" s="94">
        <f>'Valbara Tjänster'!GL27</f>
        <v>0</v>
      </c>
      <c r="G106" s="115"/>
      <c r="H106" s="94">
        <f>'Valbara Tjänster'!GL28</f>
        <v>0</v>
      </c>
      <c r="I106" s="115"/>
      <c r="J106" s="220">
        <f>'Valbara Tjänster'!GL29</f>
        <v>0</v>
      </c>
    </row>
    <row r="107" spans="3:10" s="90" customFormat="1" ht="15" hidden="1" customHeight="1" outlineLevel="1" thickBot="1" x14ac:dyDescent="0.3">
      <c r="C107" s="117">
        <f>'Valbara Tjänster'!GP1</f>
        <v>0</v>
      </c>
      <c r="D107" s="118">
        <f>'Valbara Tjänster'!GP21</f>
        <v>0</v>
      </c>
      <c r="E107" s="119"/>
      <c r="F107" s="95">
        <f>'Valbara Tjänster'!GP27</f>
        <v>0</v>
      </c>
      <c r="G107" s="119"/>
      <c r="H107" s="95">
        <f>'Valbara Tjänster'!GP28</f>
        <v>0</v>
      </c>
      <c r="I107" s="119"/>
      <c r="J107" s="221">
        <f>'Valbara Tjänster'!GP29</f>
        <v>0</v>
      </c>
    </row>
    <row r="108" spans="3:10" hidden="1" outlineLevel="1" x14ac:dyDescent="0.25">
      <c r="C108" s="115"/>
      <c r="D108" s="114"/>
      <c r="E108" s="115"/>
      <c r="F108" s="115"/>
      <c r="G108" s="115"/>
      <c r="H108" s="115"/>
      <c r="I108" s="115"/>
      <c r="J108" s="115"/>
    </row>
    <row r="109" spans="3:10" ht="15.75" collapsed="1" thickBot="1" x14ac:dyDescent="0.3">
      <c r="C109" s="115"/>
      <c r="D109" s="115"/>
      <c r="E109" s="115"/>
      <c r="F109" s="115"/>
      <c r="G109" s="115"/>
      <c r="H109" s="115"/>
      <c r="I109" s="115"/>
      <c r="J109" s="115"/>
    </row>
    <row r="110" spans="3:10" ht="21" x14ac:dyDescent="0.25">
      <c r="C110" s="108" t="s">
        <v>58</v>
      </c>
      <c r="D110" s="109">
        <f>SUM(D111:D131)</f>
        <v>1236900.7100383965</v>
      </c>
      <c r="E110" s="110"/>
      <c r="F110" s="93" t="s">
        <v>39</v>
      </c>
      <c r="G110" s="111"/>
      <c r="H110" s="124"/>
      <c r="I110" s="110"/>
      <c r="J110" s="122"/>
    </row>
    <row r="111" spans="3:10" ht="13.5" hidden="1" customHeight="1" outlineLevel="1" x14ac:dyDescent="0.25">
      <c r="C111" s="107" t="str">
        <f>'Gemensamma i utveckling'!C1</f>
        <v>Utvecklingsram 2023</v>
      </c>
      <c r="D111" s="114">
        <f>'Gemensamma i utveckling'!C24</f>
        <v>1236900.7100383965</v>
      </c>
      <c r="E111" s="115"/>
      <c r="F111" s="94" t="str">
        <f>'Gemensamma i utveckling'!C30</f>
        <v xml:space="preserve">Faktureras i januari för helår 2022 </v>
      </c>
      <c r="G111" s="115"/>
      <c r="H111" s="115" t="str">
        <f>'Gemensamma i utveckling'!C31</f>
        <v>Engång</v>
      </c>
      <c r="I111" s="115"/>
      <c r="J111" s="116" t="str">
        <f>'Gemensamma i utveckling'!C32</f>
        <v>Januari</v>
      </c>
    </row>
    <row r="112" spans="3:10" ht="13.5" hidden="1" customHeight="1" outlineLevel="1" x14ac:dyDescent="0.25">
      <c r="C112" s="107" t="str">
        <f>'Gemensamma i utveckling'!D1</f>
        <v>Utveckling/förvaltning 1177 tidboking</v>
      </c>
      <c r="D112" s="114">
        <f>'Gemensamma i utveckling'!D24</f>
        <v>0</v>
      </c>
      <c r="E112" s="115"/>
      <c r="F112" s="94" t="str">
        <f>'Gemensamma i utveckling'!D30</f>
        <v xml:space="preserve"> -</v>
      </c>
      <c r="G112" s="115"/>
      <c r="H112" s="115" t="str">
        <f>'Gemensamma i utveckling'!D31</f>
        <v xml:space="preserve"> -</v>
      </c>
      <c r="I112" s="115"/>
      <c r="J112" s="116" t="str">
        <f>'Gemensamma i utveckling'!D32</f>
        <v xml:space="preserve"> -</v>
      </c>
    </row>
    <row r="113" spans="3:10" ht="13.5" hidden="1" customHeight="1" outlineLevel="1" x14ac:dyDescent="0.25">
      <c r="C113" s="107" t="str">
        <f>'Gemensamma i utveckling'!E1</f>
        <v>Fortsatt utveckling SITHS</v>
      </c>
      <c r="D113" s="114">
        <f>'Gemensamma i utveckling'!E24</f>
        <v>0</v>
      </c>
      <c r="E113" s="115"/>
      <c r="F113" s="106" t="str">
        <f>'Gemensamma i utveckling'!E30</f>
        <v>Ingen fakt 2023</v>
      </c>
      <c r="G113" s="115"/>
      <c r="H113" s="125" t="str">
        <f>'Gemensamma i utveckling'!E31</f>
        <v xml:space="preserve"> -</v>
      </c>
      <c r="I113" s="115"/>
      <c r="J113" s="123" t="str">
        <f>'Gemensamma i utveckling'!E32</f>
        <v xml:space="preserve"> -</v>
      </c>
    </row>
    <row r="114" spans="3:10" ht="13.5" hidden="1" customHeight="1" outlineLevel="1" x14ac:dyDescent="0.25">
      <c r="C114" s="107" t="str">
        <f>'Gemensamma i utveckling'!F1</f>
        <v>Pascal NLL-anpassning</v>
      </c>
      <c r="D114" s="114">
        <f>'Gemensamma i utveckling'!F24</f>
        <v>0</v>
      </c>
      <c r="E114" s="115"/>
      <c r="F114" s="94" t="str">
        <f>'Gemensamma i utveckling'!F30</f>
        <v>Ingen fakt 2023</v>
      </c>
      <c r="G114" s="115"/>
      <c r="H114" s="115" t="str">
        <f>'Gemensamma i utveckling'!F31</f>
        <v xml:space="preserve"> -</v>
      </c>
      <c r="I114" s="115"/>
      <c r="J114" s="116" t="str">
        <f>'Gemensamma i utveckling'!F32</f>
        <v xml:space="preserve"> -</v>
      </c>
    </row>
    <row r="115" spans="3:10" ht="13.5" hidden="1" customHeight="1" outlineLevel="1" x14ac:dyDescent="0.25">
      <c r="C115" s="107" t="str">
        <f>'Gemensamma i utveckling'!G1</f>
        <v>Utbyte av Säkerhetstj.</v>
      </c>
      <c r="D115" s="114">
        <f>'Gemensamma i utveckling'!G24</f>
        <v>0</v>
      </c>
      <c r="E115" s="115"/>
      <c r="F115" s="94" t="str">
        <f>'Gemensamma i utveckling'!G30</f>
        <v>Ingen fakt 2023</v>
      </c>
      <c r="G115" s="115"/>
      <c r="H115" s="115" t="str">
        <f>'Gemensamma i utveckling'!G31</f>
        <v xml:space="preserve"> -</v>
      </c>
      <c r="I115" s="115"/>
      <c r="J115" s="116" t="str">
        <f>'Gemensamma i utveckling'!G32</f>
        <v xml:space="preserve"> -</v>
      </c>
    </row>
    <row r="116" spans="3:10" ht="13.5" hidden="1" customHeight="1" outlineLevel="1" x14ac:dyDescent="0.25">
      <c r="C116" s="107" t="str">
        <f>'Gemensamma i utveckling'!H1</f>
        <v>Ny katalogtjänst HSA</v>
      </c>
      <c r="D116" s="114">
        <f>'Gemensamma i utveckling'!H24</f>
        <v>0</v>
      </c>
      <c r="E116" s="115"/>
      <c r="F116" s="94" t="str">
        <f>'Gemensamma i utveckling'!H30</f>
        <v>Ingen fakt 2023</v>
      </c>
      <c r="G116" s="115"/>
      <c r="H116" s="115" t="str">
        <f>'Gemensamma i utveckling'!H31</f>
        <v xml:space="preserve"> -</v>
      </c>
      <c r="I116" s="115"/>
      <c r="J116" s="116" t="str">
        <f>'Gemensamma i utveckling'!H32</f>
        <v xml:space="preserve"> -</v>
      </c>
    </row>
    <row r="117" spans="3:10" s="90" customFormat="1" ht="13.5" hidden="1" customHeight="1" outlineLevel="1" x14ac:dyDescent="0.25">
      <c r="C117" s="107" t="str">
        <f>'Gemensamma i utveckling'!I1</f>
        <v>Journalen &amp; NPÖ plattformsutv.</v>
      </c>
      <c r="D117" s="114">
        <f>'Gemensamma i utveckling'!I24</f>
        <v>0</v>
      </c>
      <c r="E117" s="115"/>
      <c r="F117" s="94" t="str">
        <f>'Gemensamma i utveckling'!I30</f>
        <v>Ingen fakt 2023</v>
      </c>
      <c r="G117" s="115"/>
      <c r="H117" s="90" t="str">
        <f>'Gemensamma i utveckling'!I31</f>
        <v xml:space="preserve"> -</v>
      </c>
      <c r="I117" s="115"/>
      <c r="J117" s="116" t="str">
        <f>'Gemensamma i utveckling'!I32</f>
        <v xml:space="preserve"> -</v>
      </c>
    </row>
    <row r="118" spans="3:10" s="90" customFormat="1" ht="13.5" hidden="1" customHeight="1" outlineLevel="1" x14ac:dyDescent="0.25">
      <c r="C118" s="107" t="str">
        <f>'Gemensamma i utveckling'!J1</f>
        <v xml:space="preserve">Hitta och jämför hjälpmedel på 1177 </v>
      </c>
      <c r="D118" s="114">
        <f>'Gemensamma i utveckling'!J24</f>
        <v>0</v>
      </c>
      <c r="E118" s="115"/>
      <c r="F118" s="94" t="str">
        <f>'Gemensamma i utveckling'!J30</f>
        <v>Ingen avs.förkl. Sannolikt finansiering utv.ram</v>
      </c>
      <c r="G118" s="115"/>
      <c r="H118" s="115" t="str">
        <f>'Gemensamma i utveckling'!J31</f>
        <v xml:space="preserve"> -</v>
      </c>
      <c r="I118" s="115"/>
      <c r="J118" s="116" t="str">
        <f>'Gemensamma i utveckling'!J32</f>
        <v xml:space="preserve"> -</v>
      </c>
    </row>
    <row r="119" spans="3:10" s="90" customFormat="1" ht="13.5" hidden="1" customHeight="1" outlineLevel="1" x14ac:dyDescent="0.25">
      <c r="C119" s="107" t="str">
        <f>'Gemensamma i utveckling'!K1</f>
        <v>Självbetjäning Hjälpmedel Via 1177</v>
      </c>
      <c r="D119" s="114">
        <f>'Gemensamma i utveckling'!K24</f>
        <v>0</v>
      </c>
      <c r="E119" s="115"/>
      <c r="F119" s="94" t="str">
        <f>'Gemensamma i utveckling'!K30</f>
        <v>Väntar på avsiktsförklaring</v>
      </c>
      <c r="G119" s="115"/>
      <c r="H119" s="115">
        <f>'Gemensamma i utveckling'!K31</f>
        <v>0</v>
      </c>
      <c r="I119" s="115"/>
      <c r="J119" s="116" t="str">
        <f>'Gemensamma i utveckling'!K32</f>
        <v xml:space="preserve"> -</v>
      </c>
    </row>
    <row r="120" spans="3:10" s="90" customFormat="1" ht="13.5" hidden="1" customHeight="1" outlineLevel="1" x14ac:dyDescent="0.25">
      <c r="C120" s="107">
        <f>'Gemensamma i utveckling'!L1</f>
        <v>0</v>
      </c>
      <c r="D120" s="114">
        <f>'Gemensamma i utveckling'!L24</f>
        <v>0</v>
      </c>
      <c r="E120" s="115"/>
      <c r="F120" s="94">
        <f>'Gemensamma i utveckling'!L30</f>
        <v>0</v>
      </c>
      <c r="G120" s="115"/>
      <c r="H120" s="115">
        <f>'Gemensamma i utveckling'!L31</f>
        <v>0</v>
      </c>
      <c r="I120" s="115"/>
      <c r="J120" s="116">
        <f>'Gemensamma i utveckling'!L32</f>
        <v>0</v>
      </c>
    </row>
    <row r="121" spans="3:10" s="90" customFormat="1" ht="13.5" hidden="1" customHeight="1" outlineLevel="1" x14ac:dyDescent="0.25">
      <c r="C121" s="107">
        <f>'Gemensamma i utveckling'!M1</f>
        <v>0</v>
      </c>
      <c r="D121" s="114">
        <f>'Gemensamma i utveckling'!M24</f>
        <v>0</v>
      </c>
      <c r="E121" s="115"/>
      <c r="F121" s="94">
        <f>'Gemensamma i utveckling'!M30</f>
        <v>0</v>
      </c>
      <c r="G121" s="115"/>
      <c r="H121" s="115">
        <f>'Gemensamma i utveckling'!M31</f>
        <v>0</v>
      </c>
      <c r="I121" s="115"/>
      <c r="J121" s="116">
        <f>'Gemensamma i utveckling'!M32</f>
        <v>0</v>
      </c>
    </row>
    <row r="122" spans="3:10" s="90" customFormat="1" ht="13.5" hidden="1" customHeight="1" outlineLevel="1" x14ac:dyDescent="0.25">
      <c r="C122" s="107">
        <f>'Gemensamma i utveckling'!N1</f>
        <v>0</v>
      </c>
      <c r="D122" s="114">
        <f>'Gemensamma i utveckling'!N24</f>
        <v>0</v>
      </c>
      <c r="E122" s="115"/>
      <c r="F122" s="94">
        <f>'Gemensamma i utveckling'!N30</f>
        <v>0</v>
      </c>
      <c r="G122" s="115"/>
      <c r="H122" s="115">
        <f>'Gemensamma i utveckling'!N31</f>
        <v>0</v>
      </c>
      <c r="I122" s="115"/>
      <c r="J122" s="116">
        <f>'Gemensamma i utveckling'!N32</f>
        <v>0</v>
      </c>
    </row>
    <row r="123" spans="3:10" s="90" customFormat="1" ht="13.5" hidden="1" customHeight="1" outlineLevel="1" x14ac:dyDescent="0.25">
      <c r="C123" s="107">
        <f>'Gemensamma i utveckling'!O1</f>
        <v>0</v>
      </c>
      <c r="D123" s="114">
        <f>'Gemensamma i utveckling'!O24</f>
        <v>0</v>
      </c>
      <c r="E123" s="115"/>
      <c r="F123" s="94">
        <f>'Gemensamma i utveckling'!O30</f>
        <v>0</v>
      </c>
      <c r="G123" s="115"/>
      <c r="H123" s="115">
        <f>'Gemensamma i utveckling'!O31</f>
        <v>0</v>
      </c>
      <c r="I123" s="115"/>
      <c r="J123" s="116">
        <f>'Gemensamma i utveckling'!O32</f>
        <v>0</v>
      </c>
    </row>
    <row r="124" spans="3:10" s="90" customFormat="1" ht="13.5" hidden="1" customHeight="1" outlineLevel="1" x14ac:dyDescent="0.25">
      <c r="C124" s="107">
        <f>'Gemensamma i utveckling'!P1</f>
        <v>0</v>
      </c>
      <c r="D124" s="114">
        <f>'Gemensamma i utveckling'!P24</f>
        <v>0</v>
      </c>
      <c r="E124" s="115"/>
      <c r="F124" s="94">
        <f>'Gemensamma i utveckling'!P30</f>
        <v>0</v>
      </c>
      <c r="G124" s="115"/>
      <c r="H124" s="115">
        <f>'Gemensamma i utveckling'!P31</f>
        <v>0</v>
      </c>
      <c r="I124" s="115"/>
      <c r="J124" s="116">
        <f>'Gemensamma i utveckling'!P32</f>
        <v>0</v>
      </c>
    </row>
    <row r="125" spans="3:10" s="90" customFormat="1" ht="13.5" hidden="1" customHeight="1" outlineLevel="1" x14ac:dyDescent="0.25">
      <c r="C125" s="107">
        <f>'Gemensamma i utveckling'!Q1</f>
        <v>0</v>
      </c>
      <c r="D125" s="114">
        <f>'Gemensamma i utveckling'!Q24</f>
        <v>0</v>
      </c>
      <c r="E125" s="115"/>
      <c r="F125" s="94">
        <f>'Gemensamma i utveckling'!Q30</f>
        <v>0</v>
      </c>
      <c r="G125" s="115"/>
      <c r="H125" s="115">
        <f>'Gemensamma i utveckling'!Q31</f>
        <v>0</v>
      </c>
      <c r="I125" s="115"/>
      <c r="J125" s="116">
        <f>'Gemensamma i utveckling'!Q32</f>
        <v>0</v>
      </c>
    </row>
    <row r="126" spans="3:10" s="90" customFormat="1" ht="13.5" hidden="1" customHeight="1" outlineLevel="1" x14ac:dyDescent="0.25">
      <c r="C126" s="107">
        <f>'Gemensamma i utveckling'!R1</f>
        <v>0</v>
      </c>
      <c r="D126" s="114">
        <f>'Gemensamma i utveckling'!R24</f>
        <v>0</v>
      </c>
      <c r="E126" s="115"/>
      <c r="F126" s="94">
        <f>'Gemensamma i utveckling'!R30</f>
        <v>0</v>
      </c>
      <c r="G126" s="115"/>
      <c r="H126" s="115">
        <f>'Gemensamma i utveckling'!R31</f>
        <v>0</v>
      </c>
      <c r="I126" s="115"/>
      <c r="J126" s="116">
        <f>'Gemensamma i utveckling'!R32</f>
        <v>0</v>
      </c>
    </row>
    <row r="127" spans="3:10" s="90" customFormat="1" ht="13.5" hidden="1" customHeight="1" outlineLevel="1" x14ac:dyDescent="0.25">
      <c r="C127" s="107">
        <f>'Gemensamma i utveckling'!S1</f>
        <v>0</v>
      </c>
      <c r="D127" s="114">
        <f>'Gemensamma i utveckling'!S24</f>
        <v>0</v>
      </c>
      <c r="E127" s="115"/>
      <c r="F127" s="94">
        <f>'Gemensamma i utveckling'!S30</f>
        <v>0</v>
      </c>
      <c r="G127" s="115"/>
      <c r="H127" s="115">
        <f>'Gemensamma i utveckling'!S31</f>
        <v>0</v>
      </c>
      <c r="I127" s="115"/>
      <c r="J127" s="116">
        <f>'Gemensamma i utveckling'!S32</f>
        <v>0</v>
      </c>
    </row>
    <row r="128" spans="3:10" s="90" customFormat="1" ht="13.5" hidden="1" customHeight="1" outlineLevel="1" x14ac:dyDescent="0.25">
      <c r="C128" s="107">
        <f>'Gemensamma i utveckling'!T1</f>
        <v>0</v>
      </c>
      <c r="D128" s="114">
        <f>'Gemensamma i utveckling'!T24</f>
        <v>0</v>
      </c>
      <c r="E128" s="115"/>
      <c r="F128" s="94">
        <f>'Gemensamma i utveckling'!T30</f>
        <v>0</v>
      </c>
      <c r="G128" s="115"/>
      <c r="H128" s="115">
        <f>'Gemensamma i utveckling'!T31</f>
        <v>0</v>
      </c>
      <c r="I128" s="115"/>
      <c r="J128" s="116">
        <f>'Gemensamma i utveckling'!T32</f>
        <v>0</v>
      </c>
    </row>
    <row r="129" spans="3:10" s="90" customFormat="1" ht="13.5" hidden="1" customHeight="1" outlineLevel="1" x14ac:dyDescent="0.25">
      <c r="C129" s="107">
        <f>'Gemensamma i utveckling'!U1</f>
        <v>0</v>
      </c>
      <c r="D129" s="114">
        <f>'Gemensamma i utveckling'!U24</f>
        <v>0</v>
      </c>
      <c r="E129" s="115"/>
      <c r="F129" s="94">
        <f>'Gemensamma i utveckling'!U30</f>
        <v>0</v>
      </c>
      <c r="G129" s="115"/>
      <c r="H129" s="115">
        <f>'Gemensamma i utveckling'!U31</f>
        <v>0</v>
      </c>
      <c r="I129" s="115"/>
      <c r="J129" s="116">
        <f>'Gemensamma i utveckling'!U32</f>
        <v>0</v>
      </c>
    </row>
    <row r="130" spans="3:10" s="90" customFormat="1" ht="13.5" hidden="1" customHeight="1" outlineLevel="1" x14ac:dyDescent="0.25">
      <c r="C130" s="107">
        <f>'Gemensamma i utveckling'!V1</f>
        <v>0</v>
      </c>
      <c r="D130" s="114">
        <f>'Gemensamma i utveckling'!V24</f>
        <v>0</v>
      </c>
      <c r="E130" s="115"/>
      <c r="F130" s="94">
        <f>'Gemensamma i utveckling'!V30</f>
        <v>0</v>
      </c>
      <c r="G130" s="115"/>
      <c r="H130" s="115">
        <f>'Gemensamma i utveckling'!V31</f>
        <v>0</v>
      </c>
      <c r="I130" s="115"/>
      <c r="J130" s="116">
        <f>'Gemensamma i utveckling'!V32</f>
        <v>0</v>
      </c>
    </row>
    <row r="131" spans="3:10" ht="13.5" hidden="1" customHeight="1" outlineLevel="1" thickBot="1" x14ac:dyDescent="0.3">
      <c r="C131" s="117">
        <f>'Gemensamma i utveckling'!W1</f>
        <v>0</v>
      </c>
      <c r="D131" s="118">
        <f>'Gemensamma i utveckling'!W24</f>
        <v>0</v>
      </c>
      <c r="E131" s="119"/>
      <c r="F131" s="95">
        <f>'Gemensamma i utveckling'!W30</f>
        <v>0</v>
      </c>
      <c r="G131" s="119"/>
      <c r="H131" s="119">
        <f>'Gemensamma i utveckling'!W31</f>
        <v>0</v>
      </c>
      <c r="I131" s="119"/>
      <c r="J131" s="120">
        <f>'Gemensamma i utveckling'!W32</f>
        <v>0</v>
      </c>
    </row>
    <row r="132" spans="3:10" hidden="1" outlineLevel="1" x14ac:dyDescent="0.25">
      <c r="C132" s="115"/>
      <c r="D132" s="114"/>
      <c r="E132" s="115"/>
      <c r="F132" s="115"/>
      <c r="G132" s="115"/>
      <c r="H132" s="115"/>
      <c r="I132" s="115"/>
      <c r="J132" s="115"/>
    </row>
    <row r="133" spans="3:10" ht="15.75" collapsed="1" thickBot="1" x14ac:dyDescent="0.3">
      <c r="C133" s="115"/>
      <c r="D133" s="115"/>
      <c r="E133" s="115"/>
      <c r="F133" s="115"/>
      <c r="G133" s="115"/>
      <c r="H133" s="115"/>
      <c r="I133" s="115"/>
      <c r="J133" s="115"/>
    </row>
    <row r="134" spans="3:10" ht="21" x14ac:dyDescent="0.25">
      <c r="C134" s="108" t="s">
        <v>59</v>
      </c>
      <c r="D134" s="109">
        <f>SUM(D135:D163)</f>
        <v>0</v>
      </c>
      <c r="E134" s="110"/>
      <c r="F134" s="110" t="s">
        <v>39</v>
      </c>
      <c r="G134" s="110"/>
      <c r="H134" s="110"/>
      <c r="I134" s="110"/>
      <c r="J134" s="122"/>
    </row>
    <row r="135" spans="3:10" hidden="1" outlineLevel="1" x14ac:dyDescent="0.25">
      <c r="C135" s="107" t="str">
        <f>'Valbara i utveckling'!F1</f>
        <v>Terminologitjänst NY!</v>
      </c>
      <c r="D135" s="114">
        <f>'Valbara i utveckling'!F24</f>
        <v>0</v>
      </c>
      <c r="E135" s="115"/>
      <c r="F135" s="115" t="str">
        <f>'Valbara i utveckling'!F30</f>
        <v>Kvartal förskott</v>
      </c>
      <c r="G135" s="115"/>
      <c r="H135" s="115" t="str">
        <f>'Valbara i utveckling'!F31</f>
        <v>Dec,Mar,Jun,Sep</v>
      </c>
      <c r="I135" s="115"/>
      <c r="J135" s="116">
        <f>'Valbara i utveckling'!F32</f>
        <v>0</v>
      </c>
    </row>
    <row r="136" spans="3:10" hidden="1" outlineLevel="1" x14ac:dyDescent="0.25">
      <c r="C136" s="107" t="str">
        <f>'Valbara i utveckling'!J1</f>
        <v xml:space="preserve"> Verksamhetsstöd 1177 på telefon</v>
      </c>
      <c r="D136" s="114">
        <f>'Valbara i utveckling'!J24</f>
        <v>0</v>
      </c>
      <c r="E136" s="115"/>
      <c r="F136" s="115" t="str">
        <f>'Valbara i utveckling'!J30</f>
        <v>Kvartal förskott</v>
      </c>
      <c r="G136" s="115"/>
      <c r="H136" s="115" t="str">
        <f>'Valbara i utveckling'!J31</f>
        <v>Dec,Mar,Jun,Sep</v>
      </c>
      <c r="I136" s="115"/>
      <c r="J136" s="126">
        <f>'Valbara i utveckling'!J32</f>
        <v>0</v>
      </c>
    </row>
    <row r="137" spans="3:10" hidden="1" outlineLevel="1" x14ac:dyDescent="0.25">
      <c r="C137" s="107" t="str">
        <f>'Valbara i utveckling'!N1</f>
        <v>ViSam</v>
      </c>
      <c r="D137" s="114">
        <f>'Valbara i utveckling'!N24</f>
        <v>0</v>
      </c>
      <c r="E137" s="115"/>
      <c r="F137" s="115" t="str">
        <f>'Valbara i utveckling'!N30</f>
        <v>Väntar avsiktsförklaring</v>
      </c>
      <c r="G137" s="115"/>
      <c r="H137" s="115">
        <f>'Valbara i utveckling'!N31</f>
        <v>0</v>
      </c>
      <c r="I137" s="115"/>
      <c r="J137" s="126">
        <f>'Valbara i utveckling'!N32</f>
        <v>0</v>
      </c>
    </row>
    <row r="138" spans="3:10" hidden="1" outlineLevel="1" x14ac:dyDescent="0.25">
      <c r="C138" s="107" t="str">
        <f>'Valbara i utveckling'!R1</f>
        <v>1177 symtombedömning och hänvisning "Listning"</v>
      </c>
      <c r="D138" s="114">
        <f>'Valbara i utveckling'!R24</f>
        <v>0</v>
      </c>
      <c r="E138" s="115"/>
      <c r="F138" s="115" t="str">
        <f>'Valbara i utveckling'!R30</f>
        <v>Faktureras ej 2023</v>
      </c>
      <c r="G138" s="115"/>
      <c r="H138" s="115">
        <f>'Valbara i utveckling'!R31</f>
        <v>0</v>
      </c>
      <c r="I138" s="115"/>
      <c r="J138" s="126" t="str">
        <f>'Valbara i utveckling'!R32</f>
        <v>Väntar Avsiktsförkl</v>
      </c>
    </row>
    <row r="139" spans="3:10" hidden="1" outlineLevel="1" x14ac:dyDescent="0.25">
      <c r="C139" s="107">
        <f>'Valbara i utveckling'!V1</f>
        <v>0</v>
      </c>
      <c r="D139" s="114">
        <f>'Valbara i utveckling'!V24</f>
        <v>0</v>
      </c>
      <c r="E139" s="115"/>
      <c r="F139" s="94">
        <f>'Valbara i utveckling'!V30</f>
        <v>0</v>
      </c>
      <c r="G139" s="115"/>
      <c r="H139" s="94">
        <f>'Valbara i utveckling'!V31</f>
        <v>0</v>
      </c>
      <c r="I139" s="115"/>
      <c r="J139" s="126">
        <f>'Valbara i utveckling'!V32</f>
        <v>0</v>
      </c>
    </row>
    <row r="140" spans="3:10" ht="30" hidden="1" outlineLevel="1" x14ac:dyDescent="0.25">
      <c r="C140" s="107">
        <f>'Valbara i utveckling'!Z1</f>
        <v>0</v>
      </c>
      <c r="D140" s="114">
        <f>'Valbara i utveckling'!Z24</f>
        <v>0</v>
      </c>
      <c r="E140" s="115"/>
      <c r="F140" s="114">
        <f>'Valbara i utveckling'!Z30</f>
        <v>0</v>
      </c>
      <c r="G140" s="115"/>
      <c r="H140" s="115">
        <f>'Valbara i utveckling'!Z31</f>
        <v>0</v>
      </c>
      <c r="I140" s="115"/>
      <c r="J140" s="126">
        <f>'Valbara i utveckling'!Z32</f>
        <v>0</v>
      </c>
    </row>
    <row r="141" spans="3:10" hidden="1" outlineLevel="1" x14ac:dyDescent="0.25">
      <c r="C141" s="107">
        <f>'Valbara i utveckling'!AD1</f>
        <v>0</v>
      </c>
      <c r="D141" s="114">
        <f>'Valbara i utveckling'!AD24</f>
        <v>0</v>
      </c>
      <c r="E141" s="115"/>
      <c r="F141" s="115">
        <f>'Valbara i utveckling'!AD30</f>
        <v>0</v>
      </c>
      <c r="G141" s="115"/>
      <c r="H141" s="115">
        <f>'Valbara i utveckling'!AD31</f>
        <v>0</v>
      </c>
      <c r="I141" s="115"/>
      <c r="J141" s="126">
        <f>'Valbara i utveckling'!AD32</f>
        <v>0</v>
      </c>
    </row>
    <row r="142" spans="3:10" hidden="1" outlineLevel="1" x14ac:dyDescent="0.25">
      <c r="C142" s="107">
        <f>'Valbara i utveckling'!AH1</f>
        <v>0</v>
      </c>
      <c r="D142" s="114">
        <f>'Valbara i utveckling'!AH24</f>
        <v>0</v>
      </c>
      <c r="E142" s="115"/>
      <c r="F142" s="115">
        <f>'Valbara i utveckling'!AH30</f>
        <v>0</v>
      </c>
      <c r="G142" s="115"/>
      <c r="H142" s="115">
        <f>'Valbara i utveckling'!AH31</f>
        <v>0</v>
      </c>
      <c r="I142" s="115"/>
      <c r="J142" s="126">
        <f>'Valbara i utveckling'!AH32</f>
        <v>0</v>
      </c>
    </row>
    <row r="143" spans="3:10" hidden="1" outlineLevel="1" x14ac:dyDescent="0.25">
      <c r="C143" s="107">
        <f>'Valbara i utveckling'!AL1</f>
        <v>0</v>
      </c>
      <c r="D143" s="114">
        <f>'Valbara i utveckling'!AL24</f>
        <v>0</v>
      </c>
      <c r="E143" s="115"/>
      <c r="F143" s="115">
        <f>'Valbara i utveckling'!AL30</f>
        <v>0</v>
      </c>
      <c r="G143" s="115"/>
      <c r="H143" s="115">
        <f>'Valbara i utveckling'!AL31</f>
        <v>0</v>
      </c>
      <c r="I143" s="115"/>
      <c r="J143" s="115">
        <f>'Valbara i utveckling'!AL32</f>
        <v>0</v>
      </c>
    </row>
    <row r="144" spans="3:10" hidden="1" outlineLevel="1" x14ac:dyDescent="0.25">
      <c r="C144" s="107">
        <f>'Valbara i utveckling'!AP1</f>
        <v>0</v>
      </c>
      <c r="D144" s="114">
        <f>'Valbara i utveckling'!AP24</f>
        <v>0</v>
      </c>
      <c r="E144" s="115"/>
      <c r="F144" s="115">
        <f>'Valbara i utveckling'!AP30</f>
        <v>0</v>
      </c>
      <c r="G144" s="115"/>
      <c r="H144" s="115">
        <f>'Valbara i utveckling'!AP31</f>
        <v>0</v>
      </c>
      <c r="I144" s="115"/>
      <c r="J144" s="126">
        <f>'Valbara i utveckling'!AP32</f>
        <v>0</v>
      </c>
    </row>
    <row r="145" spans="3:10" hidden="1" outlineLevel="1" x14ac:dyDescent="0.25">
      <c r="C145" s="107">
        <f>'Valbara i utveckling'!AT1</f>
        <v>0</v>
      </c>
      <c r="D145" s="114">
        <f>'Valbara i utveckling'!AT24</f>
        <v>0</v>
      </c>
      <c r="E145" s="115"/>
      <c r="F145" s="115">
        <f>'Valbara i utveckling'!AT30</f>
        <v>0</v>
      </c>
      <c r="G145" s="115"/>
      <c r="H145" s="115">
        <f>'Valbara i utveckling'!AT31</f>
        <v>0</v>
      </c>
      <c r="I145" s="115"/>
      <c r="J145" s="126">
        <f>'Valbara i utveckling'!AT32</f>
        <v>0</v>
      </c>
    </row>
    <row r="146" spans="3:10" hidden="1" outlineLevel="1" x14ac:dyDescent="0.25">
      <c r="C146" s="107">
        <f>'Valbara i utveckling'!AX1</f>
        <v>0</v>
      </c>
      <c r="D146" s="114">
        <f>'Valbara i utveckling'!AX24</f>
        <v>0</v>
      </c>
      <c r="E146" s="115"/>
      <c r="F146" s="115">
        <f>'Valbara i utveckling'!AX30</f>
        <v>0</v>
      </c>
      <c r="G146" s="115"/>
      <c r="H146" s="115">
        <f>'Valbara i utveckling'!AX31</f>
        <v>0</v>
      </c>
      <c r="I146" s="115"/>
      <c r="J146" s="126">
        <f>'Valbara i utveckling'!AX32</f>
        <v>0</v>
      </c>
    </row>
    <row r="147" spans="3:10" hidden="1" outlineLevel="1" x14ac:dyDescent="0.25">
      <c r="C147" s="107">
        <f>'Valbara i utveckling'!BB1</f>
        <v>0</v>
      </c>
      <c r="D147" s="114">
        <f>'Valbara i utveckling'!BB24</f>
        <v>0</v>
      </c>
      <c r="E147" s="115"/>
      <c r="F147" s="115">
        <f>'Valbara i utveckling'!BB30</f>
        <v>0</v>
      </c>
      <c r="G147" s="115"/>
      <c r="H147" s="115">
        <f>'Valbara i utveckling'!BB31</f>
        <v>0</v>
      </c>
      <c r="I147" s="115"/>
      <c r="J147" s="126">
        <f>'Valbara i utveckling'!BB32</f>
        <v>0</v>
      </c>
    </row>
    <row r="148" spans="3:10" hidden="1" outlineLevel="1" x14ac:dyDescent="0.25">
      <c r="C148" s="107">
        <f>'Valbara i utveckling'!BF1</f>
        <v>0</v>
      </c>
      <c r="D148" s="114">
        <f>'Valbara i utveckling'!BF24</f>
        <v>0</v>
      </c>
      <c r="E148" s="115"/>
      <c r="F148" s="115">
        <f>'Valbara i utveckling'!BF30</f>
        <v>0</v>
      </c>
      <c r="G148" s="115"/>
      <c r="H148" s="115">
        <f>'Valbara i utveckling'!BF31</f>
        <v>0</v>
      </c>
      <c r="I148" s="115"/>
      <c r="J148" s="126">
        <f>'Valbara i utveckling'!BF32</f>
        <v>0</v>
      </c>
    </row>
    <row r="149" spans="3:10" ht="15" hidden="1" customHeight="1" outlineLevel="1" x14ac:dyDescent="0.25">
      <c r="C149" s="107">
        <f>'Valbara i utveckling'!BJ1</f>
        <v>0</v>
      </c>
      <c r="D149" s="114">
        <f>'Valbara i utveckling'!BJ24</f>
        <v>0</v>
      </c>
      <c r="E149" s="115"/>
      <c r="F149" s="115">
        <f>'Valbara i utveckling'!BJ30</f>
        <v>0</v>
      </c>
      <c r="G149" s="115"/>
      <c r="H149" s="115">
        <f>'Valbara i utveckling'!BJ31</f>
        <v>0</v>
      </c>
      <c r="I149" s="115"/>
      <c r="J149" s="126">
        <f>'Valbara i utveckling'!BJ32</f>
        <v>0</v>
      </c>
    </row>
    <row r="150" spans="3:10" ht="15" hidden="1" customHeight="1" outlineLevel="1" x14ac:dyDescent="0.25">
      <c r="C150" s="107">
        <f>'Valbara i utveckling'!BN1</f>
        <v>0</v>
      </c>
      <c r="D150" s="114">
        <f>'Valbara i utveckling'!BN24</f>
        <v>0</v>
      </c>
      <c r="E150" s="115"/>
      <c r="F150" s="115">
        <f>'Valbara i utveckling'!BN30</f>
        <v>0</v>
      </c>
      <c r="G150" s="115"/>
      <c r="H150" s="115">
        <f>'Valbara i utveckling'!BN31</f>
        <v>0</v>
      </c>
      <c r="I150" s="115"/>
      <c r="J150" s="126">
        <f>'Valbara i utveckling'!BN32</f>
        <v>0</v>
      </c>
    </row>
    <row r="151" spans="3:10" ht="15" hidden="1" customHeight="1" outlineLevel="1" x14ac:dyDescent="0.25">
      <c r="C151" s="107">
        <f>'Valbara i utveckling'!BR1</f>
        <v>0</v>
      </c>
      <c r="D151" s="114">
        <f>'Valbara i utveckling'!BR24</f>
        <v>0</v>
      </c>
      <c r="E151" s="115"/>
      <c r="F151" s="115">
        <f>'Valbara i utveckling'!BR30</f>
        <v>0</v>
      </c>
      <c r="G151" s="115"/>
      <c r="H151" s="115">
        <f>'Valbara i utveckling'!BR31</f>
        <v>0</v>
      </c>
      <c r="I151" s="115"/>
      <c r="J151" s="116">
        <f>'Valbara i utveckling'!BR32</f>
        <v>0</v>
      </c>
    </row>
    <row r="152" spans="3:10" ht="15" hidden="1" customHeight="1" outlineLevel="1" x14ac:dyDescent="0.25">
      <c r="C152" s="107">
        <f>'Valbara i utveckling'!BV1</f>
        <v>0</v>
      </c>
      <c r="D152" s="114">
        <f>'Valbara i utveckling'!BV24</f>
        <v>0</v>
      </c>
      <c r="E152" s="115"/>
      <c r="F152" s="115">
        <f>'Valbara i utveckling'!BV30</f>
        <v>0</v>
      </c>
      <c r="G152" s="115"/>
      <c r="H152" s="115">
        <f>'Valbara i utveckling'!BV31</f>
        <v>0</v>
      </c>
      <c r="I152" s="115"/>
      <c r="J152" s="116">
        <f>'Valbara i utveckling'!BV32</f>
        <v>0</v>
      </c>
    </row>
    <row r="153" spans="3:10" ht="15" hidden="1" customHeight="1" outlineLevel="1" x14ac:dyDescent="0.25">
      <c r="C153" s="107">
        <f>'Valbara i utveckling'!BZ1</f>
        <v>0</v>
      </c>
      <c r="D153" s="114">
        <f>'Valbara i utveckling'!BZ24</f>
        <v>0</v>
      </c>
      <c r="E153" s="115"/>
      <c r="F153" s="115">
        <f>'Valbara i utveckling'!BZ30</f>
        <v>0</v>
      </c>
      <c r="G153" s="115"/>
      <c r="H153" s="115">
        <f>'Valbara i utveckling'!BZ31</f>
        <v>0</v>
      </c>
      <c r="I153" s="115"/>
      <c r="J153" s="116">
        <f>'Valbara i utveckling'!BZ32</f>
        <v>0</v>
      </c>
    </row>
    <row r="154" spans="3:10" ht="15" hidden="1" customHeight="1" outlineLevel="1" x14ac:dyDescent="0.25">
      <c r="C154" s="222">
        <f>'Valbara i utveckling'!CD1</f>
        <v>0</v>
      </c>
      <c r="D154" s="114">
        <f>'Valbara i utveckling'!CD24</f>
        <v>0</v>
      </c>
      <c r="E154" s="90"/>
      <c r="F154" s="90">
        <f>'Valbara i utveckling'!CD30</f>
        <v>0</v>
      </c>
      <c r="G154" s="90"/>
      <c r="H154" s="90">
        <f>'Valbara i utveckling'!CD31</f>
        <v>0</v>
      </c>
      <c r="I154" s="90"/>
      <c r="J154" s="223">
        <f>'Valbara i utveckling'!CD32</f>
        <v>0</v>
      </c>
    </row>
    <row r="155" spans="3:10" ht="15" hidden="1" customHeight="1" outlineLevel="1" x14ac:dyDescent="0.25">
      <c r="C155" s="222">
        <f>'Valbara i utveckling'!CH1</f>
        <v>0</v>
      </c>
      <c r="D155" s="114">
        <f>'Valbara i utveckling'!CH24</f>
        <v>0</v>
      </c>
      <c r="E155" s="90"/>
      <c r="F155" s="90">
        <f>'Valbara i utveckling'!CH30</f>
        <v>0</v>
      </c>
      <c r="G155" s="90"/>
      <c r="H155" s="90">
        <f>'Valbara i utveckling'!CH31</f>
        <v>0</v>
      </c>
      <c r="I155" s="90"/>
      <c r="J155" s="223">
        <f>'Valbara i utveckling'!CH32</f>
        <v>0</v>
      </c>
    </row>
    <row r="156" spans="3:10" ht="15" hidden="1" customHeight="1" outlineLevel="1" x14ac:dyDescent="0.25">
      <c r="C156" s="222">
        <f>'Valbara i utveckling'!CL1</f>
        <v>0</v>
      </c>
      <c r="D156" s="114">
        <f>'Valbara i utveckling'!CL24</f>
        <v>0</v>
      </c>
      <c r="E156" s="90"/>
      <c r="F156" s="90">
        <f>'Valbara i utveckling'!CL30</f>
        <v>0</v>
      </c>
      <c r="G156" s="90"/>
      <c r="H156" s="90">
        <f>'Valbara i utveckling'!CL31</f>
        <v>0</v>
      </c>
      <c r="I156" s="90"/>
      <c r="J156" s="223">
        <f>'Valbara i utveckling'!CL32</f>
        <v>0</v>
      </c>
    </row>
    <row r="157" spans="3:10" ht="15" hidden="1" customHeight="1" outlineLevel="1" x14ac:dyDescent="0.25">
      <c r="C157" s="222">
        <f>'Valbara i utveckling'!CP1</f>
        <v>0</v>
      </c>
      <c r="D157" s="114">
        <f>'Valbara i utveckling'!CP24</f>
        <v>0</v>
      </c>
      <c r="E157" s="90"/>
      <c r="F157" s="90">
        <f>'Valbara i utveckling'!CP30</f>
        <v>0</v>
      </c>
      <c r="G157" s="90"/>
      <c r="H157" s="90">
        <f>'Valbara i utveckling'!CP31</f>
        <v>0</v>
      </c>
      <c r="I157" s="90"/>
      <c r="J157" s="223">
        <f>'Valbara i utveckling'!CP32</f>
        <v>0</v>
      </c>
    </row>
    <row r="158" spans="3:10" ht="15" hidden="1" customHeight="1" outlineLevel="1" x14ac:dyDescent="0.25">
      <c r="C158" s="222">
        <f>'Valbara i utveckling'!CT1</f>
        <v>0</v>
      </c>
      <c r="D158" s="114">
        <f>'Valbara i utveckling'!CT24</f>
        <v>0</v>
      </c>
      <c r="E158" s="90"/>
      <c r="F158" s="90">
        <f>'Valbara i utveckling'!CT30</f>
        <v>0</v>
      </c>
      <c r="G158" s="90"/>
      <c r="H158" s="90">
        <f>'Valbara i utveckling'!CT31</f>
        <v>0</v>
      </c>
      <c r="I158" s="90"/>
      <c r="J158" s="223">
        <f>'Valbara i utveckling'!CT32</f>
        <v>0</v>
      </c>
    </row>
    <row r="159" spans="3:10" ht="15" hidden="1" customHeight="1" outlineLevel="1" x14ac:dyDescent="0.25">
      <c r="C159" s="222">
        <f>'Valbara i utveckling'!CX1</f>
        <v>0</v>
      </c>
      <c r="D159" s="114">
        <f>'Valbara i utveckling'!CX24</f>
        <v>0</v>
      </c>
      <c r="E159" s="90"/>
      <c r="F159" s="90">
        <f>'Valbara i utveckling'!CX30</f>
        <v>0</v>
      </c>
      <c r="G159" s="90"/>
      <c r="H159" s="90">
        <f>'Valbara i utveckling'!CX31</f>
        <v>0</v>
      </c>
      <c r="I159" s="90"/>
      <c r="J159" s="223">
        <f>'Valbara i utveckling'!CX32</f>
        <v>0</v>
      </c>
    </row>
    <row r="160" spans="3:10" ht="15" hidden="1" customHeight="1" outlineLevel="1" x14ac:dyDescent="0.25">
      <c r="C160" s="222">
        <f>'Valbara i utveckling'!DB1</f>
        <v>0</v>
      </c>
      <c r="D160" s="114">
        <f>'Valbara i utveckling'!DB24</f>
        <v>0</v>
      </c>
      <c r="E160" s="90"/>
      <c r="F160" s="90">
        <f>'Valbara i utveckling'!DB30</f>
        <v>0</v>
      </c>
      <c r="G160" s="90"/>
      <c r="H160" s="90">
        <f>'Valbara i utveckling'!DB31</f>
        <v>0</v>
      </c>
      <c r="I160" s="90"/>
      <c r="J160" s="223">
        <f>'Valbara i utveckling'!DB32</f>
        <v>0</v>
      </c>
    </row>
    <row r="161" spans="3:10" ht="15" hidden="1" customHeight="1" outlineLevel="1" x14ac:dyDescent="0.25">
      <c r="C161" s="222">
        <f>'Valbara i utveckling'!DF1</f>
        <v>0</v>
      </c>
      <c r="D161" s="114">
        <f>'Valbara i utveckling'!DF24</f>
        <v>0</v>
      </c>
      <c r="E161" s="90"/>
      <c r="F161" s="90">
        <f>'Valbara i utveckling'!DF30</f>
        <v>0</v>
      </c>
      <c r="G161" s="90"/>
      <c r="H161" s="90">
        <f>'Valbara i utveckling'!DF31</f>
        <v>0</v>
      </c>
      <c r="I161" s="90"/>
      <c r="J161" s="223">
        <f>'Valbara i utveckling'!DF32</f>
        <v>0</v>
      </c>
    </row>
    <row r="162" spans="3:10" ht="15" hidden="1" customHeight="1" outlineLevel="1" x14ac:dyDescent="0.25">
      <c r="C162" s="222">
        <f>'Valbara i utveckling'!DJ1</f>
        <v>0</v>
      </c>
      <c r="D162" s="114">
        <f>'Valbara i utveckling'!DJ24</f>
        <v>0</v>
      </c>
      <c r="E162" s="90"/>
      <c r="F162" s="90">
        <f>'Valbara i utveckling'!DJ30</f>
        <v>0</v>
      </c>
      <c r="G162" s="90"/>
      <c r="H162" s="90">
        <f>'Valbara i utveckling'!DJ31</f>
        <v>0</v>
      </c>
      <c r="I162" s="90"/>
      <c r="J162" s="223">
        <f>'Valbara i utveckling'!DJ32</f>
        <v>0</v>
      </c>
    </row>
    <row r="163" spans="3:10" ht="15" hidden="1" customHeight="1" outlineLevel="1" thickBot="1" x14ac:dyDescent="0.3">
      <c r="C163" s="224">
        <f>'Valbara i utveckling'!DN1</f>
        <v>0</v>
      </c>
      <c r="D163" s="118">
        <f>'Valbara i utveckling'!DN24</f>
        <v>0</v>
      </c>
      <c r="E163" s="225"/>
      <c r="F163" s="225">
        <f>'Valbara i utveckling'!DN30</f>
        <v>0</v>
      </c>
      <c r="G163" s="225"/>
      <c r="H163" s="225">
        <f>'Valbara i utveckling'!DN31</f>
        <v>0</v>
      </c>
      <c r="I163" s="225"/>
      <c r="J163" s="226">
        <f>'Valbara i utveckling'!DN32</f>
        <v>0</v>
      </c>
    </row>
    <row r="164" spans="3:10" hidden="1" outlineLevel="1" x14ac:dyDescent="0.25">
      <c r="C164" s="115"/>
      <c r="D164" s="115"/>
      <c r="E164" s="115"/>
      <c r="F164" s="115"/>
      <c r="G164" s="115"/>
      <c r="H164" s="115"/>
      <c r="I164" s="115"/>
      <c r="J164" s="115"/>
    </row>
    <row r="165" spans="3:10" collapsed="1" x14ac:dyDescent="0.25">
      <c r="C165" s="115"/>
      <c r="D165" s="115"/>
      <c r="E165" s="115"/>
      <c r="F165" s="115"/>
      <c r="G165" s="115"/>
      <c r="H165" s="115"/>
      <c r="I165" s="115"/>
      <c r="J165" s="115"/>
    </row>
  </sheetData>
  <mergeCells count="3">
    <mergeCell ref="C2:J2"/>
    <mergeCell ref="A3:A7"/>
    <mergeCell ref="C3:J3"/>
  </mergeCells>
  <conditionalFormatting sqref="D8:D55">
    <cfRule type="cellIs" dxfId="4" priority="1" operator="equal">
      <formula>0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07A37-30FB-4422-9166-F5E68FF4555A}">
  <sheetPr>
    <tabColor rgb="FF92D050"/>
  </sheetPr>
  <dimension ref="A1:K165"/>
  <sheetViews>
    <sheetView showZeros="0" workbookViewId="0">
      <selection activeCell="A202" sqref="A202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14062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58" t="str">
        <f>'Gemensamma Tjänster'!B26</f>
        <v>Region Västernorrland</v>
      </c>
    </row>
    <row r="2" spans="1:11" ht="92.25" customHeight="1" x14ac:dyDescent="0.4">
      <c r="C2" s="312" t="s">
        <v>60</v>
      </c>
      <c r="D2" s="313"/>
      <c r="E2" s="313"/>
      <c r="F2" s="313"/>
      <c r="G2" s="313"/>
      <c r="H2" s="313"/>
      <c r="I2" s="313"/>
      <c r="J2" s="314"/>
    </row>
    <row r="3" spans="1:11" ht="21.75" customHeight="1" thickBot="1" x14ac:dyDescent="0.3">
      <c r="A3" s="318" t="s">
        <v>41</v>
      </c>
      <c r="C3" s="315" t="s">
        <v>42</v>
      </c>
      <c r="D3" s="316"/>
      <c r="E3" s="316"/>
      <c r="F3" s="316"/>
      <c r="G3" s="316"/>
      <c r="H3" s="316"/>
      <c r="I3" s="316"/>
      <c r="J3" s="317"/>
    </row>
    <row r="4" spans="1:11" x14ac:dyDescent="0.25">
      <c r="A4" s="318"/>
    </row>
    <row r="5" spans="1:11" ht="15.75" x14ac:dyDescent="0.25">
      <c r="A5" s="318"/>
      <c r="D5" s="52" t="s">
        <v>190</v>
      </c>
      <c r="E5" s="56"/>
      <c r="F5" s="52"/>
      <c r="G5" s="52"/>
      <c r="H5" s="57"/>
      <c r="I5" s="52"/>
      <c r="J5" s="52"/>
      <c r="K5" s="7"/>
    </row>
    <row r="6" spans="1:11" ht="15.75" thickBot="1" x14ac:dyDescent="0.3">
      <c r="A6" s="318"/>
    </row>
    <row r="7" spans="1:11" ht="30" x14ac:dyDescent="0.25">
      <c r="A7" s="318"/>
      <c r="C7" s="108" t="s">
        <v>30</v>
      </c>
      <c r="D7" s="109">
        <f>SUM(D8:D55)</f>
        <v>16164258.141229246</v>
      </c>
      <c r="E7" s="110"/>
      <c r="F7" s="111" t="s">
        <v>36</v>
      </c>
      <c r="G7" s="111"/>
      <c r="H7" s="96" t="s">
        <v>37</v>
      </c>
      <c r="I7" s="112"/>
      <c r="J7" s="113" t="s">
        <v>46</v>
      </c>
      <c r="K7" s="53"/>
    </row>
    <row r="8" spans="1:11" ht="15" hidden="1" customHeight="1" outlineLevel="1" x14ac:dyDescent="0.25">
      <c r="C8" s="107" t="str">
        <f>'Gemensamma Tjänster'!E2</f>
        <v>Identifierings-tjänster SITHS</v>
      </c>
      <c r="D8" s="114">
        <f>'Gemensamma Tjänster'!E26</f>
        <v>1188250.7385280663</v>
      </c>
      <c r="E8" s="115"/>
      <c r="F8" s="94" t="str">
        <f>'Gemensamma Tjänster'!E31</f>
        <v>Kvartal förskott</v>
      </c>
      <c r="G8" s="115"/>
      <c r="H8" s="94" t="str">
        <f>'Gemensamma Tjänster'!E32</f>
        <v>Dec,Mar,Jun,Sep</v>
      </c>
      <c r="I8" s="115"/>
      <c r="J8" s="116" t="str">
        <f>'Gemensamma Tjänster'!E33</f>
        <v xml:space="preserve"> -</v>
      </c>
    </row>
    <row r="9" spans="1:11" ht="15" hidden="1" customHeight="1" outlineLevel="1" x14ac:dyDescent="0.25">
      <c r="C9" s="107" t="str">
        <f>'Gemensamma Tjänster'!F2</f>
        <v>Katalogtjänster HSA</v>
      </c>
      <c r="D9" s="114">
        <f>'Gemensamma Tjänster'!F26</f>
        <v>141587.32846238854</v>
      </c>
      <c r="E9" s="115"/>
      <c r="F9" s="94" t="str">
        <f>'Gemensamma Tjänster'!F31</f>
        <v>Kvartal förskott</v>
      </c>
      <c r="G9" s="115"/>
      <c r="H9" s="94" t="str">
        <f>'Gemensamma Tjänster'!F32</f>
        <v>Dec,Mar,Jun,Sep</v>
      </c>
      <c r="I9" s="115"/>
      <c r="J9" s="116" t="str">
        <f>'Gemensamma Tjänster'!F33</f>
        <v xml:space="preserve"> -</v>
      </c>
    </row>
    <row r="10" spans="1:11" ht="15" hidden="1" customHeight="1" outlineLevel="1" x14ac:dyDescent="0.25">
      <c r="C10" s="107" t="str">
        <f>'Gemensamma Tjänster'!G2</f>
        <v>Kommunikations-tjänster Sjunet</v>
      </c>
      <c r="D10" s="114">
        <f>'Gemensamma Tjänster'!G26</f>
        <v>27560.67958372493</v>
      </c>
      <c r="E10" s="115"/>
      <c r="F10" s="94" t="str">
        <f>'Gemensamma Tjänster'!G31</f>
        <v>Kvartal förskott</v>
      </c>
      <c r="G10" s="115"/>
      <c r="H10" s="94" t="str">
        <f>'Gemensamma Tjänster'!G32</f>
        <v>Dec,Mar,Jun,Sep</v>
      </c>
      <c r="I10" s="115"/>
      <c r="J10" s="116" t="str">
        <f>'Gemensamma Tjänster'!G33</f>
        <v xml:space="preserve"> -</v>
      </c>
    </row>
    <row r="11" spans="1:11" ht="15" hidden="1" customHeight="1" outlineLevel="1" x14ac:dyDescent="0.25">
      <c r="C11" s="107" t="str">
        <f>'Gemensamma Tjänster'!H2</f>
        <v>Säkerhetstjänster</v>
      </c>
      <c r="D11" s="114">
        <f>'Gemensamma Tjänster'!H26</f>
        <v>268473.39978762175</v>
      </c>
      <c r="E11" s="115"/>
      <c r="F11" s="94" t="str">
        <f>'Gemensamma Tjänster'!H31</f>
        <v>Kvartal förskott</v>
      </c>
      <c r="G11" s="115"/>
      <c r="H11" s="94" t="str">
        <f>'Gemensamma Tjänster'!H32</f>
        <v>Dec,Mar,Jun,Sep</v>
      </c>
      <c r="I11" s="115"/>
      <c r="J11" s="116" t="str">
        <f>'Gemensamma Tjänster'!H33</f>
        <v xml:space="preserve"> -</v>
      </c>
    </row>
    <row r="12" spans="1:11" ht="15" hidden="1" customHeight="1" outlineLevel="1" x14ac:dyDescent="0.25">
      <c r="C12" s="107" t="str">
        <f>'Gemensamma Tjänster'!I2</f>
        <v>1177 e-tjänster</v>
      </c>
      <c r="D12" s="114">
        <f>'Gemensamma Tjänster'!I26</f>
        <v>1931068.9819811732</v>
      </c>
      <c r="E12" s="115"/>
      <c r="F12" s="94" t="str">
        <f>'Gemensamma Tjänster'!I31</f>
        <v>Kvartal förskott</v>
      </c>
      <c r="G12" s="115"/>
      <c r="H12" s="94" t="str">
        <f>'Gemensamma Tjänster'!I32</f>
        <v>Dec,Mar,Jun,Sep</v>
      </c>
      <c r="I12" s="115"/>
      <c r="J12" s="116" t="str">
        <f>'Gemensamma Tjänster'!I33</f>
        <v xml:space="preserve"> -</v>
      </c>
    </row>
    <row r="13" spans="1:11" ht="15" hidden="1" customHeight="1" outlineLevel="1" x14ac:dyDescent="0.25">
      <c r="C13" s="107" t="str">
        <f>'Gemensamma Tjänster'!J2</f>
        <v xml:space="preserve">1177 på telefon </v>
      </c>
      <c r="D13" s="114">
        <f>'Gemensamma Tjänster'!J26</f>
        <v>1484839.9676700633</v>
      </c>
      <c r="E13" s="115"/>
      <c r="F13" s="94" t="str">
        <f>'Gemensamma Tjänster'!J31</f>
        <v>Kvartal förskott</v>
      </c>
      <c r="G13" s="115"/>
      <c r="H13" s="94" t="str">
        <f>'Gemensamma Tjänster'!J32</f>
        <v>Dec,Mar,Jun,Sep</v>
      </c>
      <c r="I13" s="115"/>
      <c r="J13" s="116" t="str">
        <f>'Gemensamma Tjänster'!J33</f>
        <v xml:space="preserve"> -</v>
      </c>
    </row>
    <row r="14" spans="1:11" ht="15" hidden="1" customHeight="1" outlineLevel="1" x14ac:dyDescent="0.25">
      <c r="C14" s="107" t="str">
        <f>'Gemensamma Tjänster'!K2</f>
        <v>1177.se</v>
      </c>
      <c r="D14" s="114">
        <f>'Gemensamma Tjänster'!K26</f>
        <v>1529129.4079011451</v>
      </c>
      <c r="E14" s="115"/>
      <c r="F14" s="94" t="str">
        <f>'Gemensamma Tjänster'!K31</f>
        <v>Kvartal förskott</v>
      </c>
      <c r="G14" s="115"/>
      <c r="H14" s="94" t="str">
        <f>'Gemensamma Tjänster'!K32</f>
        <v>Dec,Mar,Jun,Sep</v>
      </c>
      <c r="I14" s="115"/>
      <c r="J14" s="116" t="str">
        <f>'Gemensamma Tjänster'!K33</f>
        <v xml:space="preserve"> -</v>
      </c>
    </row>
    <row r="15" spans="1:11" ht="15" hidden="1" customHeight="1" outlineLevel="1" x14ac:dyDescent="0.25">
      <c r="C15" s="107" t="str">
        <f>'Gemensamma Tjänster'!L2</f>
        <v>Eira 
(biblioteks- konsortium)</v>
      </c>
      <c r="D15" s="114">
        <f>'Gemensamma Tjänster'!L26</f>
        <v>95630.582231159802</v>
      </c>
      <c r="E15" s="115"/>
      <c r="F15" s="94" t="str">
        <f>'Gemensamma Tjänster'!L31</f>
        <v>Kvartal förskott. Licens separat</v>
      </c>
      <c r="G15" s="115"/>
      <c r="H15" s="94" t="str">
        <f>'Gemensamma Tjänster'!L32</f>
        <v>Dec,Mar,Jun,Sep</v>
      </c>
      <c r="I15" s="115"/>
      <c r="J15" s="116" t="str">
        <f>'Gemensamma Tjänster'!L33</f>
        <v xml:space="preserve"> -</v>
      </c>
    </row>
    <row r="16" spans="1:11" ht="15" hidden="1" customHeight="1" outlineLevel="1" x14ac:dyDescent="0.25">
      <c r="C16" s="107" t="str">
        <f>'Gemensamma Tjänster'!M2</f>
        <v>Elektronisk remiss</v>
      </c>
      <c r="D16" s="114">
        <f>'Gemensamma Tjänster'!M26</f>
        <v>99913.961899689413</v>
      </c>
      <c r="E16" s="115"/>
      <c r="F16" s="94" t="str">
        <f>'Gemensamma Tjänster'!M31</f>
        <v>Kvartal förskott</v>
      </c>
      <c r="G16" s="115"/>
      <c r="H16" s="94" t="str">
        <f>'Gemensamma Tjänster'!M32</f>
        <v>Dec,Mar,Jun,Sep</v>
      </c>
      <c r="I16" s="115"/>
      <c r="J16" s="116" t="str">
        <f>'Gemensamma Tjänster'!M33</f>
        <v xml:space="preserve"> -</v>
      </c>
    </row>
    <row r="17" spans="3:10" ht="15" hidden="1" customHeight="1" outlineLevel="1" x14ac:dyDescent="0.25">
      <c r="C17" s="107" t="str">
        <f>'Gemensamma Tjänster'!N2</f>
        <v>Födelseanmälan</v>
      </c>
      <c r="D17" s="114">
        <f>'Gemensamma Tjänster'!N26</f>
        <v>69713.071701032066</v>
      </c>
      <c r="E17" s="115"/>
      <c r="F17" s="94" t="str">
        <f>'Gemensamma Tjänster'!N31</f>
        <v>Kvartal förskott</v>
      </c>
      <c r="G17" s="115"/>
      <c r="H17" s="94" t="str">
        <f>'Gemensamma Tjänster'!N32</f>
        <v>Dec,Mar,Jun,Sep</v>
      </c>
      <c r="I17" s="115"/>
      <c r="J17" s="116" t="str">
        <f>'Gemensamma Tjänster'!N33</f>
        <v xml:space="preserve"> -</v>
      </c>
    </row>
    <row r="18" spans="3:10" ht="15" hidden="1" customHeight="1" outlineLevel="1" x14ac:dyDescent="0.25">
      <c r="C18" s="107" t="str">
        <f>'Gemensamma Tjänster'!O2</f>
        <v>Infektions-verktyget</v>
      </c>
      <c r="D18" s="114">
        <f>'Gemensamma Tjänster'!O26</f>
        <v>231811.23466634497</v>
      </c>
      <c r="E18" s="115"/>
      <c r="F18" s="94" t="str">
        <f>'Gemensamma Tjänster'!O31</f>
        <v>Kvartal förskott</v>
      </c>
      <c r="G18" s="115"/>
      <c r="H18" s="94" t="str">
        <f>'Gemensamma Tjänster'!O32</f>
        <v>Dec,Mar,Jun,Sep</v>
      </c>
      <c r="I18" s="115"/>
      <c r="J18" s="116" t="str">
        <f>'Gemensamma Tjänster'!O33</f>
        <v xml:space="preserve"> -</v>
      </c>
    </row>
    <row r="19" spans="3:10" ht="15" hidden="1" customHeight="1" outlineLevel="1" x14ac:dyDescent="0.25">
      <c r="C19" s="107" t="str">
        <f>'Gemensamma Tjänster'!P2</f>
        <v>1177 journal</v>
      </c>
      <c r="D19" s="114">
        <f>'Gemensamma Tjänster'!P26</f>
        <v>639746.05493175786</v>
      </c>
      <c r="E19" s="115"/>
      <c r="F19" s="94" t="str">
        <f>'Gemensamma Tjänster'!P31</f>
        <v>Kvartal förskott</v>
      </c>
      <c r="G19" s="115"/>
      <c r="H19" s="94" t="str">
        <f>'Gemensamma Tjänster'!P32</f>
        <v>Dec,Mar,Jun,Sep</v>
      </c>
      <c r="I19" s="115"/>
      <c r="J19" s="116" t="str">
        <f>'Gemensamma Tjänster'!P33</f>
        <v xml:space="preserve"> -</v>
      </c>
    </row>
    <row r="20" spans="3:10" ht="15" hidden="1" customHeight="1" outlineLevel="1" x14ac:dyDescent="0.25">
      <c r="C20" s="107" t="str">
        <f>'Gemensamma Tjänster'!Q2</f>
        <v>Intygstjänster Webcert</v>
      </c>
      <c r="D20" s="114">
        <f>'Gemensamma Tjänster'!Q26</f>
        <v>340186.12467591278</v>
      </c>
      <c r="E20" s="115"/>
      <c r="F20" s="94" t="str">
        <f>'Gemensamma Tjänster'!Q31</f>
        <v>Kvartal förskott</v>
      </c>
      <c r="G20" s="115"/>
      <c r="H20" s="94" t="str">
        <f>'Gemensamma Tjänster'!Q32</f>
        <v>Dec,Mar,Jun,Sep</v>
      </c>
      <c r="I20" s="115"/>
      <c r="J20" s="116" t="str">
        <f>'Gemensamma Tjänster'!Q33</f>
        <v xml:space="preserve"> -</v>
      </c>
    </row>
    <row r="21" spans="3:10" ht="15" hidden="1" customHeight="1" outlineLevel="1" x14ac:dyDescent="0.25">
      <c r="C21" s="107" t="str">
        <f>'Gemensamma Tjänster'!R2</f>
        <v>Nationell patientöversikt</v>
      </c>
      <c r="D21" s="114">
        <f>'Gemensamma Tjänster'!R26</f>
        <v>354956.07927632582</v>
      </c>
      <c r="E21" s="115"/>
      <c r="F21" s="94" t="str">
        <f>'Gemensamma Tjänster'!R31</f>
        <v>Kvartal förskott</v>
      </c>
      <c r="G21" s="115"/>
      <c r="H21" s="94" t="str">
        <f>'Gemensamma Tjänster'!R32</f>
        <v>Dec,Mar,Jun,Sep</v>
      </c>
      <c r="I21" s="115"/>
      <c r="J21" s="116" t="str">
        <f>'Gemensamma Tjänster'!R33</f>
        <v xml:space="preserve"> -</v>
      </c>
    </row>
    <row r="22" spans="3:10" ht="15" hidden="1" customHeight="1" outlineLevel="1" x14ac:dyDescent="0.25">
      <c r="C22" s="107" t="str">
        <f>'Gemensamma Tjänster'!S2</f>
        <v>Pascal</v>
      </c>
      <c r="D22" s="114">
        <f>'Gemensamma Tjänster'!S26</f>
        <v>78216.70363942199</v>
      </c>
      <c r="E22" s="115"/>
      <c r="F22" s="94" t="str">
        <f>'Gemensamma Tjänster'!S31</f>
        <v>Kvartal förskott</v>
      </c>
      <c r="G22" s="115"/>
      <c r="H22" s="94" t="str">
        <f>'Gemensamma Tjänster'!S32</f>
        <v>Dec,Mar,Jun,Sep</v>
      </c>
      <c r="I22" s="115"/>
      <c r="J22" s="116" t="str">
        <f>'Gemensamma Tjänster'!S33</f>
        <v xml:space="preserve"> -</v>
      </c>
    </row>
    <row r="23" spans="3:10" ht="15" hidden="1" customHeight="1" outlineLevel="1" x14ac:dyDescent="0.25">
      <c r="C23" s="107" t="str">
        <f>'Gemensamma Tjänster'!T2</f>
        <v>Rikshandboken i barnhälsovård</v>
      </c>
      <c r="D23" s="114">
        <f>'Gemensamma Tjänster'!T26</f>
        <v>230325.88410942096</v>
      </c>
      <c r="E23" s="115"/>
      <c r="F23" s="94" t="str">
        <f>'Gemensamma Tjänster'!T31</f>
        <v>Kvartal förskott</v>
      </c>
      <c r="G23" s="115"/>
      <c r="H23" s="94" t="str">
        <f>'Gemensamma Tjänster'!T32</f>
        <v>Dec,Mar,Jun,Sep</v>
      </c>
      <c r="I23" s="115"/>
      <c r="J23" s="116" t="str">
        <f>'Gemensamma Tjänster'!T33</f>
        <v xml:space="preserve"> -</v>
      </c>
    </row>
    <row r="24" spans="3:10" ht="15" hidden="1" customHeight="1" outlineLevel="1" x14ac:dyDescent="0.25">
      <c r="C24" s="107" t="str">
        <f>'Gemensamma Tjänster'!U2</f>
        <v>1177 högkostnadsskydd</v>
      </c>
      <c r="D24" s="114">
        <f>'Gemensamma Tjänster'!U26</f>
        <v>172278.38434483082</v>
      </c>
      <c r="E24" s="115"/>
      <c r="F24" s="94" t="str">
        <f>'Gemensamma Tjänster'!U31</f>
        <v>Kvartal förskott</v>
      </c>
      <c r="G24" s="115"/>
      <c r="H24" s="94" t="str">
        <f>'Gemensamma Tjänster'!U32</f>
        <v>Dec,Mar,Jun,Sep</v>
      </c>
      <c r="I24" s="115"/>
      <c r="J24" s="116" t="str">
        <f>'Gemensamma Tjänster'!U33</f>
        <v xml:space="preserve"> -</v>
      </c>
    </row>
    <row r="25" spans="3:10" ht="15" hidden="1" customHeight="1" outlineLevel="1" x14ac:dyDescent="0.25">
      <c r="C25" s="107" t="str">
        <f>'Gemensamma Tjänster'!V2</f>
        <v>NKK Nationellt kliniskt kunskapsstöd</v>
      </c>
      <c r="D25" s="114">
        <f>'Gemensamma Tjänster'!V26</f>
        <v>782037.06822048908</v>
      </c>
      <c r="E25" s="115"/>
      <c r="F25" s="94" t="str">
        <f>'Gemensamma Tjänster'!V31</f>
        <v>Kvartal förskott</v>
      </c>
      <c r="G25" s="115"/>
      <c r="H25" s="94" t="str">
        <f>'Gemensamma Tjänster'!V32</f>
        <v>Dec,Mar,Jun,Sep</v>
      </c>
      <c r="I25" s="115"/>
      <c r="J25" s="116">
        <f>'Gemensamma Tjänster'!V33</f>
        <v>0</v>
      </c>
    </row>
    <row r="26" spans="3:10" ht="15" hidden="1" customHeight="1" outlineLevel="1" x14ac:dyDescent="0.25">
      <c r="C26" s="107" t="str">
        <f>'Gemensamma Tjänster'!W2</f>
        <v>Svenska informationstjänster för läkemedel (Sil)</v>
      </c>
      <c r="D26" s="114">
        <f>'Gemensamma Tjänster'!W26</f>
        <v>1120702.565263751</v>
      </c>
      <c r="E26" s="115"/>
      <c r="F26" s="94" t="str">
        <f>'Gemensamma Tjänster'!W31</f>
        <v>Kvartal förskott</v>
      </c>
      <c r="G26" s="115"/>
      <c r="H26" s="94" t="str">
        <f>'Gemensamma Tjänster'!W32</f>
        <v>Dec,Mar,Jun,Sep</v>
      </c>
      <c r="I26" s="115"/>
      <c r="J26" s="116" t="str">
        <f>'Gemensamma Tjänster'!W33</f>
        <v xml:space="preserve"> -</v>
      </c>
    </row>
    <row r="27" spans="3:10" ht="15" hidden="1" customHeight="1" outlineLevel="1" x14ac:dyDescent="0.25">
      <c r="C27" s="107" t="str">
        <f>'Gemensamma Tjänster'!X2</f>
        <v>UMO (Youmo)</v>
      </c>
      <c r="D27" s="114">
        <f>'Gemensamma Tjänster'!X26</f>
        <v>461801.05821226188</v>
      </c>
      <c r="E27" s="115"/>
      <c r="F27" s="94" t="str">
        <f>'Gemensamma Tjänster'!X31</f>
        <v>Kvartal förskott</v>
      </c>
      <c r="G27" s="115"/>
      <c r="H27" s="94" t="str">
        <f>'Gemensamma Tjänster'!X32</f>
        <v>Dec,Mar,Jun,Sep</v>
      </c>
      <c r="I27" s="115"/>
      <c r="J27" s="116" t="str">
        <f>'Gemensamma Tjänster'!X33</f>
        <v xml:space="preserve"> -</v>
      </c>
    </row>
    <row r="28" spans="3:10" ht="15" hidden="1" customHeight="1" outlineLevel="1" x14ac:dyDescent="0.25">
      <c r="C28" s="107" t="str">
        <f>'Gemensamma Tjänster'!Y2</f>
        <v>Vårdhandboken</v>
      </c>
      <c r="D28" s="114">
        <f>'Gemensamma Tjänster'!Y26</f>
        <v>244290.03603270277</v>
      </c>
      <c r="E28" s="115"/>
      <c r="F28" s="94" t="str">
        <f>'Gemensamma Tjänster'!Y31</f>
        <v>Kvartal förskott</v>
      </c>
      <c r="G28" s="115"/>
      <c r="H28" s="94" t="str">
        <f>'Gemensamma Tjänster'!Y32</f>
        <v>Dec,Mar,Jun,Sep</v>
      </c>
      <c r="I28" s="115"/>
      <c r="J28" s="116" t="str">
        <f>'Gemensamma Tjänster'!Y33</f>
        <v xml:space="preserve"> -</v>
      </c>
    </row>
    <row r="29" spans="3:10" ht="15" hidden="1" customHeight="1" outlineLevel="1" x14ac:dyDescent="0.25">
      <c r="C29" s="107" t="str">
        <f>'Gemensamma Tjänster'!Z2</f>
        <v>1177 rådgivningsstöd webb</v>
      </c>
      <c r="D29" s="114">
        <f>'Gemensamma Tjänster'!Z26</f>
        <v>197969.37891502766</v>
      </c>
      <c r="E29" s="115"/>
      <c r="F29" s="94" t="str">
        <f>'Gemensamma Tjänster'!Z31</f>
        <v>Kvartal förskott</v>
      </c>
      <c r="G29" s="115"/>
      <c r="H29" s="94" t="str">
        <f>'Gemensamma Tjänster'!Z32</f>
        <v>Dec,Mar,Jun,Sep</v>
      </c>
      <c r="I29" s="115"/>
      <c r="J29" s="116" t="str">
        <f>'Gemensamma Tjänster'!Z33</f>
        <v xml:space="preserve"> -</v>
      </c>
    </row>
    <row r="30" spans="3:10" ht="15" hidden="1" customHeight="1" outlineLevel="1" x14ac:dyDescent="0.25">
      <c r="C30" s="107" t="str">
        <f>'Gemensamma Tjänster'!AA2</f>
        <v>1177  stöd och behandlings-plattform</v>
      </c>
      <c r="D30" s="114">
        <f>'Gemensamma Tjänster'!AA26</f>
        <v>864802.65794049087</v>
      </c>
      <c r="E30" s="115"/>
      <c r="F30" s="94" t="str">
        <f>'Gemensamma Tjänster'!AA31</f>
        <v>Kvartal förskott</v>
      </c>
      <c r="G30" s="115"/>
      <c r="H30" s="94" t="str">
        <f>'Gemensamma Tjänster'!AA32</f>
        <v>Dec,Mar,Jun,Sep</v>
      </c>
      <c r="I30" s="115"/>
      <c r="J30" s="116" t="str">
        <f>'Gemensamma Tjänster'!AA33</f>
        <v xml:space="preserve"> -</v>
      </c>
    </row>
    <row r="31" spans="3:10" ht="15" hidden="1" customHeight="1" outlineLevel="1" x14ac:dyDescent="0.25">
      <c r="C31" s="107" t="str">
        <f>'Gemensamma Tjänster'!AB2</f>
        <v>Utomläns- fakturering</v>
      </c>
      <c r="D31" s="114">
        <f>'Gemensamma Tjänster'!AB26</f>
        <v>87073.106335081378</v>
      </c>
      <c r="E31" s="115"/>
      <c r="F31" s="94" t="str">
        <f>'Gemensamma Tjänster'!AB31</f>
        <v>Kvartal förskott</v>
      </c>
      <c r="G31" s="115"/>
      <c r="H31" s="94" t="str">
        <f>'Gemensamma Tjänster'!AB32</f>
        <v>Dec,Mar,Jun,Sep</v>
      </c>
      <c r="I31" s="115"/>
      <c r="J31" s="116" t="str">
        <f>'Gemensamma Tjänster'!AB33</f>
        <v xml:space="preserve"> -</v>
      </c>
    </row>
    <row r="32" spans="3:10" ht="15" hidden="1" customHeight="1" outlineLevel="1" x14ac:dyDescent="0.25">
      <c r="C32" s="107" t="str">
        <f>'Gemensamma Tjänster'!AC2</f>
        <v>Gemensam infrastruktur</v>
      </c>
      <c r="D32" s="114">
        <f>'Gemensamma Tjänster'!AC26</f>
        <v>1925983.5130119049</v>
      </c>
      <c r="E32" s="115"/>
      <c r="F32" s="94" t="str">
        <f>'Gemensamma Tjänster'!AC31</f>
        <v>Kvartal förskott</v>
      </c>
      <c r="G32" s="115"/>
      <c r="H32" s="94" t="str">
        <f>'Gemensamma Tjänster'!AC32</f>
        <v>Dec,Mar,Jun,Sep</v>
      </c>
      <c r="I32" s="115"/>
      <c r="J32" s="116" t="str">
        <f>'Gemensamma Tjänster'!AC33</f>
        <v xml:space="preserve"> -</v>
      </c>
    </row>
    <row r="33" spans="3:10" ht="15" hidden="1" customHeight="1" outlineLevel="1" x14ac:dyDescent="0.25">
      <c r="C33" s="107" t="str">
        <f>'Gemensamma Tjänster'!AD2</f>
        <v>Gemensam arkitektur</v>
      </c>
      <c r="D33" s="114">
        <f>'Gemensamma Tjänster'!AD26</f>
        <v>557249.68500019854</v>
      </c>
      <c r="E33" s="115"/>
      <c r="F33" s="94" t="str">
        <f>'Gemensamma Tjänster'!AD31</f>
        <v>Kvartal förskott</v>
      </c>
      <c r="G33" s="115"/>
      <c r="H33" s="94" t="str">
        <f>'Gemensamma Tjänster'!AD32</f>
        <v>Dec,Mar,Jun,Sep</v>
      </c>
      <c r="I33" s="115"/>
      <c r="J33" s="116" t="str">
        <f>'Gemensamma Tjänster'!AD33</f>
        <v xml:space="preserve"> -</v>
      </c>
    </row>
    <row r="34" spans="3:10" ht="15" hidden="1" customHeight="1" outlineLevel="1" x14ac:dyDescent="0.25">
      <c r="C34" s="107" t="str">
        <f>'Gemensamma Tjänster'!AE2</f>
        <v>1177 listning</v>
      </c>
      <c r="D34" s="114">
        <f>'Gemensamma Tjänster'!AE26</f>
        <v>145228.29401504851</v>
      </c>
      <c r="E34" s="115"/>
      <c r="F34" s="94" t="str">
        <f>'Gemensamma Tjänster'!AE31</f>
        <v>Kvartal förskott</v>
      </c>
      <c r="G34" s="115"/>
      <c r="H34" s="94" t="str">
        <f>'Gemensamma Tjänster'!AE32</f>
        <v>Dec,Mar,Jun,Sep</v>
      </c>
      <c r="I34" s="115"/>
      <c r="J34" s="116" t="str">
        <f>'Gemensamma Tjänster'!AE33</f>
        <v xml:space="preserve"> -</v>
      </c>
    </row>
    <row r="35" spans="3:10" ht="15" hidden="1" customHeight="1" outlineLevel="1" x14ac:dyDescent="0.25">
      <c r="C35" s="107" t="str">
        <f>'Gemensamma Tjänster'!AF2</f>
        <v>IAM IDP Gemensam del</v>
      </c>
      <c r="D35" s="114">
        <f>'Gemensamma Tjänster'!AF26</f>
        <v>202074.51651672638</v>
      </c>
      <c r="E35" s="115"/>
      <c r="F35" s="94" t="str">
        <f>'Gemensamma Tjänster'!AF31</f>
        <v>Kvartal förskott</v>
      </c>
      <c r="G35" s="115"/>
      <c r="H35" s="94" t="str">
        <f>'Gemensamma Tjänster'!AF32</f>
        <v>Dec,Mar,Jun,Sep</v>
      </c>
      <c r="I35" s="115"/>
      <c r="J35" s="116">
        <f>'Gemensamma Tjänster'!AF33</f>
        <v>0</v>
      </c>
    </row>
    <row r="36" spans="3:10" ht="15" hidden="1" customHeight="1" outlineLevel="1" x14ac:dyDescent="0.25">
      <c r="C36" s="107" t="str">
        <f>'Gemensamma Tjänster'!AG2</f>
        <v>Överskjutande SMS &amp; Inloggnings-kostnader Prel</v>
      </c>
      <c r="D36" s="114">
        <f>'Gemensamma Tjänster'!AG26</f>
        <v>327938</v>
      </c>
      <c r="E36" s="115"/>
      <c r="F36" s="94" t="str">
        <f>'Gemensamma Tjänster'!AG31</f>
        <v>Överskjutande utöver 18,2 mkr</v>
      </c>
      <c r="G36" s="115"/>
      <c r="H36" s="94" t="str">
        <f>'Gemensamma Tjänster'!AG32</f>
        <v>Efter årsslut 2024</v>
      </c>
      <c r="I36" s="115"/>
      <c r="J36" s="116">
        <f>'Gemensamma Tjänster'!AG33</f>
        <v>0</v>
      </c>
    </row>
    <row r="37" spans="3:10" ht="15" hidden="1" customHeight="1" outlineLevel="1" x14ac:dyDescent="0.25">
      <c r="C37" s="107" t="str">
        <f>'Gemensamma Tjänster'!AH2</f>
        <v>1177 tidbokning
NY i förv.</v>
      </c>
      <c r="D37" s="114">
        <f>'Gemensamma Tjänster'!AH26</f>
        <v>363419.67637548619</v>
      </c>
      <c r="E37" s="115"/>
      <c r="F37" s="94" t="str">
        <f>'Gemensamma Tjänster'!AH31</f>
        <v>Kvartal förskott</v>
      </c>
      <c r="G37" s="115"/>
      <c r="H37" s="94" t="str">
        <f>'Gemensamma Tjänster'!AH32</f>
        <v>Dec,Mar,Jun,Sep</v>
      </c>
      <c r="I37" s="115"/>
      <c r="J37" s="116">
        <f>'Gemensamma Tjänster'!AH33</f>
        <v>0</v>
      </c>
    </row>
    <row r="38" spans="3:10" ht="15" hidden="1" customHeight="1" outlineLevel="1" x14ac:dyDescent="0.25">
      <c r="C38" s="107">
        <f>'Gemensamma Tjänster'!AI2</f>
        <v>0</v>
      </c>
      <c r="D38" s="114">
        <f>'Gemensamma Tjänster'!AI26</f>
        <v>0</v>
      </c>
      <c r="E38" s="115"/>
      <c r="F38" s="94">
        <f>'Gemensamma Tjänster'!AI31</f>
        <v>0</v>
      </c>
      <c r="G38" s="115"/>
      <c r="H38" s="94">
        <f>'Gemensamma Tjänster'!AI32</f>
        <v>0</v>
      </c>
      <c r="I38" s="115"/>
      <c r="J38" s="116">
        <f>'Gemensamma Tjänster'!AI33</f>
        <v>0</v>
      </c>
    </row>
    <row r="39" spans="3:10" ht="15" hidden="1" customHeight="1" outlineLevel="1" x14ac:dyDescent="0.25">
      <c r="C39" s="107">
        <f>'Gemensamma Tjänster'!AJ2</f>
        <v>0</v>
      </c>
      <c r="D39" s="114">
        <f>'Gemensamma Tjänster'!AJ26</f>
        <v>0</v>
      </c>
      <c r="E39" s="115"/>
      <c r="F39" s="94">
        <f>'Gemensamma Tjänster'!AJ31</f>
        <v>0</v>
      </c>
      <c r="G39" s="115"/>
      <c r="H39" s="94">
        <f>'Gemensamma Tjänster'!AJ32</f>
        <v>0</v>
      </c>
      <c r="I39" s="115"/>
      <c r="J39" s="116">
        <f>'Gemensamma Tjänster'!AJ33</f>
        <v>0</v>
      </c>
    </row>
    <row r="40" spans="3:10" ht="15" hidden="1" customHeight="1" outlineLevel="1" x14ac:dyDescent="0.25">
      <c r="C40" s="107">
        <f>'Gemensamma Tjänster'!AK2</f>
        <v>0</v>
      </c>
      <c r="D40" s="114">
        <f>'Gemensamma Tjänster'!AK26</f>
        <v>0</v>
      </c>
      <c r="E40" s="115"/>
      <c r="F40" s="94">
        <f>'Gemensamma Tjänster'!AK31</f>
        <v>0</v>
      </c>
      <c r="G40" s="115"/>
      <c r="H40" s="94">
        <f>'Gemensamma Tjänster'!AK32</f>
        <v>0</v>
      </c>
      <c r="I40" s="115"/>
      <c r="J40" s="116">
        <f>'Gemensamma Tjänster'!AK33</f>
        <v>0</v>
      </c>
    </row>
    <row r="41" spans="3:10" ht="15" hidden="1" customHeight="1" outlineLevel="1" x14ac:dyDescent="0.25">
      <c r="C41" s="107">
        <f>'Gemensamma Tjänster'!AL2</f>
        <v>0</v>
      </c>
      <c r="D41" s="114">
        <f>'Gemensamma Tjänster'!AL26</f>
        <v>0</v>
      </c>
      <c r="E41" s="115"/>
      <c r="F41" s="94">
        <f>'Gemensamma Tjänster'!AL31</f>
        <v>0</v>
      </c>
      <c r="G41" s="115"/>
      <c r="H41" s="94">
        <f>'Gemensamma Tjänster'!AL32</f>
        <v>0</v>
      </c>
      <c r="I41" s="115"/>
      <c r="J41" s="116">
        <f>'Gemensamma Tjänster'!AL33</f>
        <v>0</v>
      </c>
    </row>
    <row r="42" spans="3:10" ht="15" hidden="1" customHeight="1" outlineLevel="1" x14ac:dyDescent="0.25">
      <c r="C42" s="107">
        <f>'Gemensamma Tjänster'!AM2</f>
        <v>0</v>
      </c>
      <c r="D42" s="114">
        <f>'Gemensamma Tjänster'!AM26</f>
        <v>0</v>
      </c>
      <c r="E42" s="115"/>
      <c r="F42" s="94">
        <f>'Gemensamma Tjänster'!AM31</f>
        <v>0</v>
      </c>
      <c r="G42" s="115"/>
      <c r="H42" s="94">
        <f>'Gemensamma Tjänster'!AM32</f>
        <v>0</v>
      </c>
      <c r="I42" s="115"/>
      <c r="J42" s="116">
        <f>'Gemensamma Tjänster'!AM33</f>
        <v>0</v>
      </c>
    </row>
    <row r="43" spans="3:10" ht="15" hidden="1" customHeight="1" outlineLevel="1" x14ac:dyDescent="0.25">
      <c r="C43" s="107">
        <f>'Gemensamma Tjänster'!AN2</f>
        <v>0</v>
      </c>
      <c r="D43" s="114">
        <f>'Gemensamma Tjänster'!AN26</f>
        <v>0</v>
      </c>
      <c r="E43" s="115"/>
      <c r="F43" s="94">
        <f>'Gemensamma Tjänster'!AN31</f>
        <v>0</v>
      </c>
      <c r="G43" s="115"/>
      <c r="H43" s="94">
        <f>'Gemensamma Tjänster'!AN32</f>
        <v>0</v>
      </c>
      <c r="I43" s="115"/>
      <c r="J43" s="116">
        <f>'Gemensamma Tjänster'!AN33</f>
        <v>0</v>
      </c>
    </row>
    <row r="44" spans="3:10" ht="15" hidden="1" customHeight="1" outlineLevel="1" x14ac:dyDescent="0.25">
      <c r="C44" s="107">
        <f>'Gemensamma Tjänster'!AO2</f>
        <v>0</v>
      </c>
      <c r="D44" s="114">
        <f>'Gemensamma Tjänster'!AO26</f>
        <v>0</v>
      </c>
      <c r="E44" s="115"/>
      <c r="F44" s="94">
        <f>'Gemensamma Tjänster'!AO31</f>
        <v>0</v>
      </c>
      <c r="G44" s="115"/>
      <c r="H44" s="94">
        <f>'Gemensamma Tjänster'!AO32</f>
        <v>0</v>
      </c>
      <c r="I44" s="115"/>
      <c r="J44" s="116">
        <f>'Gemensamma Tjänster'!AO33</f>
        <v>0</v>
      </c>
    </row>
    <row r="45" spans="3:10" ht="15" hidden="1" customHeight="1" outlineLevel="1" x14ac:dyDescent="0.25">
      <c r="C45" s="107">
        <f>'Gemensamma Tjänster'!AP2</f>
        <v>0</v>
      </c>
      <c r="D45" s="114">
        <f>'Gemensamma Tjänster'!AP26</f>
        <v>0</v>
      </c>
      <c r="E45" s="115"/>
      <c r="F45" s="94">
        <f>'Gemensamma Tjänster'!AP31</f>
        <v>0</v>
      </c>
      <c r="G45" s="115"/>
      <c r="H45" s="94">
        <f>'Gemensamma Tjänster'!AP32</f>
        <v>0</v>
      </c>
      <c r="I45" s="115"/>
      <c r="J45" s="116">
        <f>'Gemensamma Tjänster'!AP33</f>
        <v>0</v>
      </c>
    </row>
    <row r="46" spans="3:10" ht="15" hidden="1" customHeight="1" outlineLevel="1" x14ac:dyDescent="0.25">
      <c r="C46" s="107">
        <f>'Gemensamma Tjänster'!AQ2</f>
        <v>0</v>
      </c>
      <c r="D46" s="114">
        <f>'Gemensamma Tjänster'!AQ26</f>
        <v>0</v>
      </c>
      <c r="E46" s="115"/>
      <c r="F46" s="94">
        <f>'Gemensamma Tjänster'!AQ31</f>
        <v>0</v>
      </c>
      <c r="G46" s="115"/>
      <c r="H46" s="94">
        <f>'Gemensamma Tjänster'!AQ32</f>
        <v>0</v>
      </c>
      <c r="I46" s="115"/>
      <c r="J46" s="116">
        <f>'Gemensamma Tjänster'!AQ33</f>
        <v>0</v>
      </c>
    </row>
    <row r="47" spans="3:10" ht="15" hidden="1" customHeight="1" outlineLevel="1" x14ac:dyDescent="0.25">
      <c r="C47" s="107">
        <f>'Gemensamma Tjänster'!AR2</f>
        <v>0</v>
      </c>
      <c r="D47" s="114">
        <f>'Gemensamma Tjänster'!AR26</f>
        <v>0</v>
      </c>
      <c r="E47" s="115"/>
      <c r="F47" s="94">
        <f>'Gemensamma Tjänster'!AR31</f>
        <v>0</v>
      </c>
      <c r="G47" s="115"/>
      <c r="H47" s="94">
        <f>'Gemensamma Tjänster'!AR32</f>
        <v>0</v>
      </c>
      <c r="I47" s="115"/>
      <c r="J47" s="116">
        <f>'Gemensamma Tjänster'!AR33</f>
        <v>0</v>
      </c>
    </row>
    <row r="48" spans="3:10" ht="15" hidden="1" customHeight="1" outlineLevel="1" x14ac:dyDescent="0.25">
      <c r="C48" s="107">
        <f>'Gemensamma Tjänster'!AS2</f>
        <v>0</v>
      </c>
      <c r="D48" s="114">
        <f>'Gemensamma Tjänster'!AS26</f>
        <v>0</v>
      </c>
      <c r="E48" s="115"/>
      <c r="F48" s="94">
        <f>'Gemensamma Tjänster'!AS31</f>
        <v>0</v>
      </c>
      <c r="G48" s="115"/>
      <c r="H48" s="94">
        <f>'Gemensamma Tjänster'!AS32</f>
        <v>0</v>
      </c>
      <c r="I48" s="115"/>
      <c r="J48" s="116">
        <f>'Gemensamma Tjänster'!AS33</f>
        <v>0</v>
      </c>
    </row>
    <row r="49" spans="3:10" ht="15" hidden="1" customHeight="1" outlineLevel="1" x14ac:dyDescent="0.25">
      <c r="C49" s="107">
        <f>'Gemensamma Tjänster'!AT2</f>
        <v>0</v>
      </c>
      <c r="D49" s="114">
        <f>'Gemensamma Tjänster'!AT26</f>
        <v>0</v>
      </c>
      <c r="E49" s="115"/>
      <c r="F49" s="94">
        <f>'Gemensamma Tjänster'!AT31</f>
        <v>0</v>
      </c>
      <c r="G49" s="115"/>
      <c r="H49" s="94">
        <f>'Gemensamma Tjänster'!AT32</f>
        <v>0</v>
      </c>
      <c r="I49" s="115"/>
      <c r="J49" s="116">
        <f>'Gemensamma Tjänster'!AT33</f>
        <v>0</v>
      </c>
    </row>
    <row r="50" spans="3:10" ht="15" hidden="1" customHeight="1" outlineLevel="1" x14ac:dyDescent="0.25">
      <c r="C50" s="107">
        <f>'Gemensamma Tjänster'!AU2</f>
        <v>0</v>
      </c>
      <c r="D50" s="114">
        <f>'Gemensamma Tjänster'!AU26</f>
        <v>0</v>
      </c>
      <c r="E50" s="115"/>
      <c r="F50" s="94">
        <f>'Gemensamma Tjänster'!AU31</f>
        <v>0</v>
      </c>
      <c r="G50" s="115"/>
      <c r="H50" s="94">
        <f>'Gemensamma Tjänster'!AU32</f>
        <v>0</v>
      </c>
      <c r="I50" s="115"/>
      <c r="J50" s="116">
        <f>'Gemensamma Tjänster'!AU33</f>
        <v>0</v>
      </c>
    </row>
    <row r="51" spans="3:10" ht="15" hidden="1" customHeight="1" outlineLevel="1" x14ac:dyDescent="0.25">
      <c r="C51" s="107">
        <f>'Gemensamma Tjänster'!AV2</f>
        <v>0</v>
      </c>
      <c r="D51" s="114">
        <f>'Gemensamma Tjänster'!AV26</f>
        <v>0</v>
      </c>
      <c r="E51" s="115"/>
      <c r="F51" s="94">
        <f>'Gemensamma Tjänster'!AV31</f>
        <v>0</v>
      </c>
      <c r="G51" s="115"/>
      <c r="H51" s="94">
        <f>'Gemensamma Tjänster'!AV32</f>
        <v>0</v>
      </c>
      <c r="I51" s="115"/>
      <c r="J51" s="116">
        <f>'Gemensamma Tjänster'!AV33</f>
        <v>0</v>
      </c>
    </row>
    <row r="52" spans="3:10" ht="15" hidden="1" customHeight="1" outlineLevel="1" x14ac:dyDescent="0.25">
      <c r="C52" s="107">
        <f>'Gemensamma Tjänster'!AW2</f>
        <v>0</v>
      </c>
      <c r="D52" s="114">
        <f>'Gemensamma Tjänster'!AW26</f>
        <v>0</v>
      </c>
      <c r="E52" s="115"/>
      <c r="F52" s="94">
        <f>'Gemensamma Tjänster'!AW31</f>
        <v>0</v>
      </c>
      <c r="G52" s="115"/>
      <c r="H52" s="94">
        <f>'Gemensamma Tjänster'!AW32</f>
        <v>0</v>
      </c>
      <c r="I52" s="115"/>
      <c r="J52" s="116">
        <f>'Gemensamma Tjänster'!AW33</f>
        <v>0</v>
      </c>
    </row>
    <row r="53" spans="3:10" ht="15" hidden="1" customHeight="1" outlineLevel="1" x14ac:dyDescent="0.25">
      <c r="C53" s="107">
        <f>'Gemensamma Tjänster'!AX2</f>
        <v>0</v>
      </c>
      <c r="D53" s="114">
        <f>'Gemensamma Tjänster'!AX26</f>
        <v>0</v>
      </c>
      <c r="E53" s="115"/>
      <c r="F53" s="94">
        <f>'Gemensamma Tjänster'!AX31</f>
        <v>0</v>
      </c>
      <c r="G53" s="115"/>
      <c r="H53" s="94">
        <f>'Gemensamma Tjänster'!AX32</f>
        <v>0</v>
      </c>
      <c r="I53" s="115"/>
      <c r="J53" s="116">
        <f>'Gemensamma Tjänster'!AX33</f>
        <v>0</v>
      </c>
    </row>
    <row r="54" spans="3:10" ht="15" hidden="1" customHeight="1" outlineLevel="1" x14ac:dyDescent="0.25">
      <c r="C54" s="107">
        <f>'Gemensamma Tjänster'!AY2</f>
        <v>0</v>
      </c>
      <c r="D54" s="114">
        <f>'Gemensamma Tjänster'!AY26</f>
        <v>0</v>
      </c>
      <c r="E54" s="115"/>
      <c r="F54" s="94">
        <f>'Gemensamma Tjänster'!AY31</f>
        <v>0</v>
      </c>
      <c r="G54" s="115"/>
      <c r="H54" s="94">
        <f>'Gemensamma Tjänster'!AY32</f>
        <v>0</v>
      </c>
      <c r="I54" s="115"/>
      <c r="J54" s="116">
        <f>'Gemensamma Tjänster'!AY33</f>
        <v>0</v>
      </c>
    </row>
    <row r="55" spans="3:10" ht="15" hidden="1" customHeight="1" outlineLevel="1" thickBot="1" x14ac:dyDescent="0.3">
      <c r="C55" s="117">
        <f>'Gemensamma Tjänster'!AZ2</f>
        <v>0</v>
      </c>
      <c r="D55" s="118">
        <f>'Gemensamma Tjänster'!AZ26</f>
        <v>0</v>
      </c>
      <c r="E55" s="119"/>
      <c r="F55" s="95">
        <f>'Gemensamma Tjänster'!AZ31</f>
        <v>0</v>
      </c>
      <c r="G55" s="119"/>
      <c r="H55" s="95">
        <f>'Gemensamma Tjänster'!AZ32</f>
        <v>0</v>
      </c>
      <c r="I55" s="119"/>
      <c r="J55" s="120">
        <f>'Gemensamma Tjänster'!AZ33</f>
        <v>0</v>
      </c>
    </row>
    <row r="56" spans="3:10" hidden="1" outlineLevel="1" x14ac:dyDescent="0.25">
      <c r="C56" s="115"/>
      <c r="D56" s="114"/>
      <c r="E56" s="115"/>
      <c r="F56" s="115"/>
      <c r="G56" s="115"/>
      <c r="H56" s="115"/>
      <c r="I56" s="115"/>
      <c r="J56" s="115"/>
    </row>
    <row r="57" spans="3:10" ht="15.75" collapsed="1" thickBot="1" x14ac:dyDescent="0.3">
      <c r="C57" s="115"/>
      <c r="D57" s="121"/>
      <c r="E57" s="115"/>
      <c r="F57" s="115"/>
      <c r="G57" s="115"/>
      <c r="H57" s="115"/>
      <c r="I57" s="115"/>
      <c r="J57" s="115"/>
    </row>
    <row r="58" spans="3:10" ht="21" x14ac:dyDescent="0.25">
      <c r="C58" s="108" t="s">
        <v>31</v>
      </c>
      <c r="D58" s="109">
        <f>SUM(D59:D107)</f>
        <v>5448393.1643839218</v>
      </c>
      <c r="E58" s="110"/>
      <c r="F58" s="110" t="s">
        <v>39</v>
      </c>
      <c r="G58" s="110"/>
      <c r="H58" s="110"/>
      <c r="I58" s="110"/>
      <c r="J58" s="122"/>
    </row>
    <row r="59" spans="3:10" hidden="1" outlineLevel="1" x14ac:dyDescent="0.25">
      <c r="C59" s="107" t="str">
        <f>'Valbara Tjänster'!F1</f>
        <v>Händelseanalys (Nitha)</v>
      </c>
      <c r="D59" s="114">
        <f>'Valbara Tjänster'!F22</f>
        <v>134119.12690800001</v>
      </c>
      <c r="E59" s="115"/>
      <c r="F59" s="115" t="str">
        <f>'Valbara Tjänster'!F27</f>
        <v>Kvartal förskott</v>
      </c>
      <c r="G59" s="115"/>
      <c r="H59" s="115" t="str">
        <f>'Valbara Tjänster'!F28</f>
        <v>Dec,Mar,Jun,Sep</v>
      </c>
      <c r="I59" s="115"/>
      <c r="J59" s="116" t="str">
        <f>'Valbara Tjänster'!F29</f>
        <v>N/A</v>
      </c>
    </row>
    <row r="60" spans="3:10" ht="30" hidden="1" outlineLevel="1" x14ac:dyDescent="0.25">
      <c r="C60" s="107" t="str">
        <f>'Valbara Tjänster'!J1</f>
        <v>IAM IdP
(egna anslutningar)</v>
      </c>
      <c r="D60" s="114">
        <f>'Valbara Tjänster'!J22</f>
        <v>38026.404000000002</v>
      </c>
      <c r="E60" s="115"/>
      <c r="F60" s="115" t="str">
        <f>'Valbara Tjänster'!J27</f>
        <v>Kvartal förskott</v>
      </c>
      <c r="G60" s="115"/>
      <c r="H60" s="115" t="str">
        <f>'Valbara Tjänster'!J28</f>
        <v>Dec,Mar,Jun,Sep</v>
      </c>
      <c r="I60" s="115"/>
      <c r="J60" s="116" t="str">
        <f>'Valbara Tjänster'!J29</f>
        <v>N/A</v>
      </c>
    </row>
    <row r="61" spans="3:10" hidden="1" outlineLevel="1" x14ac:dyDescent="0.25">
      <c r="C61" s="107" t="str">
        <f>'Valbara Tjänster'!N1</f>
        <v>Säkerhets-tjänster Logg, spärr &amp; samtycke</v>
      </c>
      <c r="D61" s="114">
        <f>'Valbara Tjänster'!N22</f>
        <v>38026.404000000002</v>
      </c>
      <c r="E61" s="115"/>
      <c r="F61" s="115" t="str">
        <f>'Valbara Tjänster'!N27</f>
        <v>Kvartal förskott</v>
      </c>
      <c r="G61" s="115"/>
      <c r="H61" s="115" t="str">
        <f>'Valbara Tjänster'!N28</f>
        <v>Dec,Mar,Jun,Sep</v>
      </c>
      <c r="I61" s="115"/>
      <c r="J61" s="116" t="str">
        <f>'Valbara Tjänster'!N29</f>
        <v>N/A</v>
      </c>
    </row>
    <row r="62" spans="3:10" hidden="1" outlineLevel="1" x14ac:dyDescent="0.25">
      <c r="C62" s="107" t="str">
        <f>'Valbara Tjänster'!R1</f>
        <v>IAM Autentisering (egna anslutningar)</v>
      </c>
      <c r="D62" s="114">
        <f>'Valbara Tjänster'!R22</f>
        <v>38026.404000000002</v>
      </c>
      <c r="E62" s="115"/>
      <c r="F62" s="115" t="str">
        <f>'Valbara Tjänster'!R27</f>
        <v>Kvartal förskott</v>
      </c>
      <c r="G62" s="115"/>
      <c r="H62" s="115" t="str">
        <f>'Valbara Tjänster'!R28</f>
        <v>Dec,Mar,Jun,Sep</v>
      </c>
      <c r="I62" s="115"/>
      <c r="J62" s="116" t="str">
        <f>'Valbara Tjänster'!R29</f>
        <v>N/A</v>
      </c>
    </row>
    <row r="63" spans="3:10" hidden="1" outlineLevel="1" x14ac:dyDescent="0.25">
      <c r="C63" s="107" t="str">
        <f>'Valbara Tjänster'!V1</f>
        <v>Personuppgifts- tjänst</v>
      </c>
      <c r="D63" s="114">
        <f>'Valbara Tjänster'!V22</f>
        <v>38026.404000000002</v>
      </c>
      <c r="E63" s="115"/>
      <c r="F63" s="115" t="str">
        <f>'Valbara Tjänster'!V27</f>
        <v>Kvartal förskott</v>
      </c>
      <c r="G63" s="115"/>
      <c r="H63" s="115" t="str">
        <f>'Valbara Tjänster'!V28</f>
        <v>Dec,Mar,Jun,Sep</v>
      </c>
      <c r="I63" s="115"/>
      <c r="J63" s="116" t="str">
        <f>'Valbara Tjänster'!V29</f>
        <v>N/A</v>
      </c>
    </row>
    <row r="64" spans="3:10" ht="45" hidden="1" outlineLevel="1" x14ac:dyDescent="0.25">
      <c r="C64" s="107" t="str">
        <f>'Valbara Tjänster'!Z1</f>
        <v xml:space="preserve">1177 formulär- hantering </v>
      </c>
      <c r="D64" s="114">
        <f>'Valbara Tjänster'!Z22</f>
        <v>286084.04521320004</v>
      </c>
      <c r="E64" s="115"/>
      <c r="F64" s="115" t="str">
        <f>'Valbara Tjänster'!Z27</f>
        <v>Kvartal förskott</v>
      </c>
      <c r="G64" s="115"/>
      <c r="H64" s="115" t="str">
        <f>'Valbara Tjänster'!Z28</f>
        <v>Dec,Mar,Jun,Sep</v>
      </c>
      <c r="I64" s="115"/>
      <c r="J64" s="116" t="str">
        <f>'Valbara Tjänster'!Z29</f>
        <v>N/A</v>
      </c>
    </row>
    <row r="65" spans="3:10" hidden="1" outlineLevel="1" x14ac:dyDescent="0.25">
      <c r="C65" s="107" t="str">
        <f>'Valbara Tjänster'!AD1</f>
        <v xml:space="preserve">Ombudstjänsten </v>
      </c>
      <c r="D65" s="114">
        <f>'Valbara Tjänster'!AD22</f>
        <v>0</v>
      </c>
      <c r="E65" s="115"/>
      <c r="F65" s="115" t="str">
        <f>'Valbara Tjänster'!AD27</f>
        <v>Kvartal förskott</v>
      </c>
      <c r="G65" s="115"/>
      <c r="H65" s="115" t="str">
        <f>'Valbara Tjänster'!AD28</f>
        <v>Dec,Mar,Jun,Sep</v>
      </c>
      <c r="I65" s="115"/>
      <c r="J65" s="116" t="str">
        <f>'Valbara Tjänster'!AD29</f>
        <v>N/A</v>
      </c>
    </row>
    <row r="66" spans="3:10" ht="120" hidden="1" outlineLevel="1" x14ac:dyDescent="0.25">
      <c r="C66" s="107" t="str">
        <f>'Valbara Tjänster'!AH1</f>
        <v>Hjälpmedels-tjänsten abonnemang</v>
      </c>
      <c r="D66" s="114">
        <f>'Valbara Tjänster'!AH22</f>
        <v>52000</v>
      </c>
      <c r="E66" s="115"/>
      <c r="F66" s="11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115"/>
      <c r="H66" s="115" t="str">
        <f>'Valbara Tjänster'!AH28</f>
        <v>Dec, Mar, Jun, Sep</v>
      </c>
      <c r="I66" s="115"/>
      <c r="J66" s="116" t="str">
        <f>'Valbara Tjänster'!AH29</f>
        <v>Prognos</v>
      </c>
    </row>
    <row r="67" spans="3:10" ht="45" hidden="1" outlineLevel="1" x14ac:dyDescent="0.25">
      <c r="C67" s="107" t="str">
        <f>'Valbara Tjänster'!AL1</f>
        <v>E-klient</v>
      </c>
      <c r="D67" s="114">
        <f>'Valbara Tjänster'!AL22</f>
        <v>701088.58559999999</v>
      </c>
      <c r="E67" s="115"/>
      <c r="F67" s="115" t="str">
        <f>'Valbara Tjänster'!AL27</f>
        <v>Halvårsvis i efterskott av förvaltning. Volymbaserade priser</v>
      </c>
      <c r="G67" s="115"/>
      <c r="H67" s="115" t="str">
        <f>'Valbara Tjänster'!AL28</f>
        <v>Jun, Dec</v>
      </c>
      <c r="I67" s="115"/>
      <c r="J67" s="116" t="str">
        <f>'Valbara Tjänster'!AL29</f>
        <v>Prognos 2023! Faktureras av förvaltningen</v>
      </c>
    </row>
    <row r="68" spans="3:10" ht="60" hidden="1" outlineLevel="1" x14ac:dyDescent="0.25">
      <c r="C68" s="107" t="str">
        <f>'Valbara Tjänster'!AP1</f>
        <v>Eira Licenser (innehåll)</v>
      </c>
      <c r="D68" s="114">
        <f>'Valbara Tjänster'!AP22</f>
        <v>1255121.2161761522</v>
      </c>
      <c r="E68" s="115"/>
      <c r="F68" s="115" t="str">
        <f>'Valbara Tjänster'!AP27</f>
        <v>Licenskostnaden fördelas solidariskt mellan landsting och regioner baserat på antal invånare.</v>
      </c>
      <c r="G68" s="115"/>
      <c r="H68" s="115" t="str">
        <f>'Valbara Tjänster'!AP28</f>
        <v>Årsvis engång i Dec</v>
      </c>
      <c r="I68" s="115"/>
      <c r="J68" s="116" t="str">
        <f>'Valbara Tjänster'!AP29</f>
        <v>Prognos</v>
      </c>
    </row>
    <row r="69" spans="3:10" ht="30" hidden="1" outlineLevel="1" x14ac:dyDescent="0.25">
      <c r="C69" s="107" t="str">
        <f>'Valbara Tjänster'!AT1</f>
        <v>Informations- utlämning till kvalitetsregister</v>
      </c>
      <c r="D69" s="114">
        <f>'Valbara Tjänster'!AT22</f>
        <v>0</v>
      </c>
      <c r="E69" s="115"/>
      <c r="F69" s="115" t="str">
        <f>'Valbara Tjänster'!AT27</f>
        <v>Faktureras separat av tjänstens förvaltning</v>
      </c>
      <c r="G69" s="115"/>
      <c r="H69" s="115" t="str">
        <f>'Valbara Tjänster'!AT28</f>
        <v xml:space="preserve"> </v>
      </c>
      <c r="I69" s="115"/>
      <c r="J69" s="123" t="str">
        <f>'Valbara Tjänster'!AT29</f>
        <v>Ingen ab.fakturering</v>
      </c>
    </row>
    <row r="70" spans="3:10" hidden="1" outlineLevel="1" x14ac:dyDescent="0.25">
      <c r="C70" s="107" t="str">
        <f>'Valbara Tjänster'!AX1</f>
        <v>Säker Digital Kommunikation SDK Utgår 2024!</v>
      </c>
      <c r="D70" s="114">
        <f>'Valbara Tjänster'!AX22</f>
        <v>0</v>
      </c>
      <c r="E70" s="115"/>
      <c r="F70" s="115" t="str">
        <f>'Valbara Tjänster'!AX27</f>
        <v>Ingen abonnemangsfakt 2023</v>
      </c>
      <c r="G70" s="115"/>
      <c r="H70" s="115">
        <f>'Valbara Tjänster'!AX28</f>
        <v>0</v>
      </c>
      <c r="I70" s="115"/>
      <c r="J70" s="116" t="str">
        <f>'Valbara Tjänster'!AX29</f>
        <v>Ingen fakturering 2024</v>
      </c>
    </row>
    <row r="71" spans="3:10" hidden="1" outlineLevel="1" x14ac:dyDescent="0.25">
      <c r="C71" s="107" t="str">
        <f>'Valbara Tjänster'!BB1</f>
        <v>Bild (i 1177 på telefon)</v>
      </c>
      <c r="D71" s="114">
        <f>'Valbara Tjänster'!BB22</f>
        <v>188923.79439023999</v>
      </c>
      <c r="E71" s="115"/>
      <c r="F71" s="115" t="str">
        <f>'Valbara Tjänster'!BB27</f>
        <v>Kvartal förskott</v>
      </c>
      <c r="G71" s="115"/>
      <c r="H71" s="115" t="str">
        <f>'Valbara Tjänster'!BB28</f>
        <v>Dec,Mar,Jun,Sep</v>
      </c>
      <c r="I71" s="115"/>
      <c r="J71" s="116">
        <f>'Valbara Tjänster'!BB29</f>
        <v>0</v>
      </c>
    </row>
    <row r="72" spans="3:10" hidden="1" outlineLevel="1" x14ac:dyDescent="0.25">
      <c r="C72" s="107" t="str">
        <f>'Valbara Tjänster'!BF1</f>
        <v>Video (i 1177 på telefon)</v>
      </c>
      <c r="D72" s="114">
        <f>'Valbara Tjänster'!BF22</f>
        <v>0</v>
      </c>
      <c r="E72" s="115"/>
      <c r="F72" s="115" t="str">
        <f>'Valbara Tjänster'!BF27</f>
        <v>Kvartal förskott</v>
      </c>
      <c r="G72" s="115"/>
      <c r="H72" s="115" t="str">
        <f>'Valbara Tjänster'!BF28</f>
        <v>Dec,Mar,Jun,Sep</v>
      </c>
      <c r="I72" s="115"/>
      <c r="J72" s="116">
        <f>'Valbara Tjänster'!BF29</f>
        <v>0</v>
      </c>
    </row>
    <row r="73" spans="3:10" hidden="1" outlineLevel="1" x14ac:dyDescent="0.25">
      <c r="C73" s="107" t="str">
        <f>'Valbara Tjänster'!BJ1</f>
        <v>Utbudstjänsten</v>
      </c>
      <c r="D73" s="114">
        <f>'Valbara Tjänster'!BJ22</f>
        <v>0</v>
      </c>
      <c r="E73" s="115"/>
      <c r="F73" s="115" t="str">
        <f>'Valbara Tjänster'!BJ27</f>
        <v>Kvartal förskott</v>
      </c>
      <c r="G73" s="115"/>
      <c r="H73" s="115" t="str">
        <f>'Valbara Tjänster'!BJ28</f>
        <v>Dec,Mar,Jun,Sep</v>
      </c>
      <c r="I73" s="115"/>
      <c r="J73" s="116" t="str">
        <f>'Valbara Tjänster'!BJ29</f>
        <v>Pausad</v>
      </c>
    </row>
    <row r="74" spans="3:10" hidden="1" outlineLevel="1" x14ac:dyDescent="0.25">
      <c r="C74" s="107" t="str">
        <f>'Valbara Tjänster'!BN1</f>
        <v>Statistiktjänst Organisations-statistik</v>
      </c>
      <c r="D74" s="114">
        <f>'Valbara Tjänster'!BN22</f>
        <v>33151.419007199998</v>
      </c>
      <c r="E74" s="115"/>
      <c r="F74" s="115" t="str">
        <f>'Valbara Tjänster'!BN27</f>
        <v>Kvartal förskott</v>
      </c>
      <c r="G74" s="115"/>
      <c r="H74" s="115" t="str">
        <f>'Valbara Tjänster'!BN28</f>
        <v>Dec,Mar,Jun,Sep</v>
      </c>
      <c r="I74" s="115"/>
      <c r="J74" s="116">
        <f>'Valbara Tjänster'!BN29</f>
        <v>0</v>
      </c>
    </row>
    <row r="75" spans="3:10" s="90" customFormat="1" ht="45" hidden="1" outlineLevel="1" x14ac:dyDescent="0.25">
      <c r="C75" s="107" t="str">
        <f>'Valbara Tjänster'!BR1</f>
        <v xml:space="preserve">1177 inkorg </v>
      </c>
      <c r="D75" s="114">
        <f>'Valbara Tjänster'!BR22</f>
        <v>15676.960000000001</v>
      </c>
      <c r="E75" s="115"/>
      <c r="F75" s="94" t="str">
        <f>'Valbara Tjänster'!BR27</f>
        <v xml:space="preserve">Volymsbaserad. Faktureras av förvaltning kvartalsvis efterskott </v>
      </c>
      <c r="G75" s="115"/>
      <c r="H75" s="94">
        <f>'Valbara Tjänster'!BR28</f>
        <v>0</v>
      </c>
      <c r="I75" s="115"/>
      <c r="J75" s="220">
        <f>'Valbara Tjänster'!BR29</f>
        <v>0</v>
      </c>
    </row>
    <row r="76" spans="3:10" s="90" customFormat="1" hidden="1" outlineLevel="1" x14ac:dyDescent="0.25">
      <c r="C76" s="107" t="str">
        <f>'Valbara Tjänster'!BV1</f>
        <v>Svevac 
Utgår 2024</v>
      </c>
      <c r="D76" s="114">
        <f>'Valbara Tjänster'!BV22</f>
        <v>0</v>
      </c>
      <c r="E76" s="115"/>
      <c r="F76" s="94" t="str">
        <f>'Valbara Tjänster'!BV27</f>
        <v>Prel. Engång förskott 2023</v>
      </c>
      <c r="G76" s="115"/>
      <c r="H76" s="94" t="str">
        <f>'Valbara Tjänster'!BV28</f>
        <v>Dec,Mars</v>
      </c>
      <c r="I76" s="115"/>
      <c r="J76" s="220" t="str">
        <f>'Valbara Tjänster'!BV29</f>
        <v>Avslutas halvår 2023</v>
      </c>
    </row>
    <row r="77" spans="3:10" s="90" customFormat="1" ht="30" hidden="1" outlineLevel="1" x14ac:dyDescent="0.25">
      <c r="C77" s="107" t="str">
        <f>'Valbara Tjänster'!BZ1</f>
        <v>Digitalt möte</v>
      </c>
      <c r="D77" s="114">
        <f>'Valbara Tjänster'!BZ22</f>
        <v>0</v>
      </c>
      <c r="E77" s="115"/>
      <c r="F77" s="94" t="str">
        <f>'Valbara Tjänster'!BZ27</f>
        <v>Volymbaserad. Faktureras av förvaltning</v>
      </c>
      <c r="G77" s="115"/>
      <c r="H77" s="94">
        <f>'Valbara Tjänster'!BZ28</f>
        <v>0</v>
      </c>
      <c r="I77" s="115"/>
      <c r="J77" s="220" t="str">
        <f>'Valbara Tjänster'!BZ29</f>
        <v>Prognos</v>
      </c>
    </row>
    <row r="78" spans="3:10" s="90" customFormat="1" hidden="1" outlineLevel="1" x14ac:dyDescent="0.25">
      <c r="C78" s="107" t="str">
        <f>'Valbara Tjänster'!CD1</f>
        <v>Video och distans Infrastruktur</v>
      </c>
      <c r="D78" s="114">
        <f>'Valbara Tjänster'!CD22</f>
        <v>86710.394731365595</v>
      </c>
      <c r="E78" s="115"/>
      <c r="F78" s="94" t="str">
        <f>'Valbara Tjänster'!CD27</f>
        <v>Kvartal förskott</v>
      </c>
      <c r="G78" s="115"/>
      <c r="H78" s="94" t="str">
        <f>'Valbara Tjänster'!CD28</f>
        <v>Dec,Mar,Jun,Sep</v>
      </c>
      <c r="I78" s="115"/>
      <c r="J78" s="220">
        <f>'Valbara Tjänster'!CD29</f>
        <v>0</v>
      </c>
    </row>
    <row r="79" spans="3:10" s="90" customFormat="1" hidden="1" outlineLevel="1" x14ac:dyDescent="0.25">
      <c r="C79" s="107" t="str">
        <f>'Valbara Tjänster'!CH1</f>
        <v>Video &amp; distans Flerpartsmöte</v>
      </c>
      <c r="D79" s="114">
        <f>'Valbara Tjänster'!CH22</f>
        <v>0</v>
      </c>
      <c r="E79" s="115"/>
      <c r="F79" s="94" t="str">
        <f>'Valbara Tjänster'!CH27</f>
        <v>Kvartal förskott</v>
      </c>
      <c r="G79" s="115"/>
      <c r="H79" s="94" t="str">
        <f>'Valbara Tjänster'!CH28</f>
        <v>Dec,Mar,Jun,Sep</v>
      </c>
      <c r="I79" s="115"/>
      <c r="J79" s="220">
        <f>'Valbara Tjänster'!CH29</f>
        <v>0</v>
      </c>
    </row>
    <row r="80" spans="3:10" s="90" customFormat="1" hidden="1" outlineLevel="1" x14ac:dyDescent="0.25">
      <c r="C80" s="107" t="str">
        <f>'Valbara Tjänster'!CL1</f>
        <v xml:space="preserve">1177 Egen provhantering </v>
      </c>
      <c r="D80" s="114">
        <f>'Valbara Tjänster'!CL22</f>
        <v>329562.16800000001</v>
      </c>
      <c r="E80" s="115"/>
      <c r="F80" s="94" t="str">
        <f>'Valbara Tjänster'!CL27</f>
        <v>Kvartal förskott</v>
      </c>
      <c r="G80" s="115"/>
      <c r="H80" s="94" t="str">
        <f>'Valbara Tjänster'!CL28</f>
        <v>Dec,Mar,Jun,Sep</v>
      </c>
      <c r="I80" s="115"/>
      <c r="J80" s="220">
        <f>'Valbara Tjänster'!CL29</f>
        <v>0</v>
      </c>
    </row>
    <row r="81" spans="3:10" s="90" customFormat="1" ht="30" hidden="1" outlineLevel="1" x14ac:dyDescent="0.25">
      <c r="C81" s="107" t="str">
        <f>'Valbara Tjänster'!CP1</f>
        <v>1177 Symtom- bedömning och hänvisning</v>
      </c>
      <c r="D81" s="114">
        <f>'Valbara Tjänster'!CP22</f>
        <v>1825267.392</v>
      </c>
      <c r="E81" s="115"/>
      <c r="F81" s="94" t="str">
        <f>'Valbara Tjänster'!CP27</f>
        <v>Kvartal förskott</v>
      </c>
      <c r="G81" s="115"/>
      <c r="H81" s="94" t="str">
        <f>'Valbara Tjänster'!CP28</f>
        <v>Dec,Mar,Jun,Sep</v>
      </c>
      <c r="I81" s="115"/>
      <c r="J81" s="220" t="str">
        <f>'Valbara Tjänster'!CP29</f>
        <v>Mars 2023 separat sedan kvartalsvis förskott</v>
      </c>
    </row>
    <row r="82" spans="3:10" s="90" customFormat="1" hidden="1" outlineLevel="1" x14ac:dyDescent="0.25">
      <c r="C82" s="107" t="str">
        <f>'Valbara Tjänster'!CT1</f>
        <v>Underskrifts-tjänst (NY 2023)</v>
      </c>
      <c r="D82" s="114">
        <f>'Valbara Tjänster'!CT22</f>
        <v>183427.88892199201</v>
      </c>
      <c r="E82" s="115"/>
      <c r="F82" s="94" t="str">
        <f>'Valbara Tjänster'!CT27</f>
        <v>Kvartal förskott</v>
      </c>
      <c r="G82" s="115"/>
      <c r="H82" s="94" t="str">
        <f>'Valbara Tjänster'!CT28</f>
        <v>Dec,Mar,Jun,Sep</v>
      </c>
      <c r="I82" s="115"/>
      <c r="J82" s="220">
        <f>'Valbara Tjänster'!CT29</f>
        <v>0</v>
      </c>
    </row>
    <row r="83" spans="3:10" s="90" customFormat="1" ht="30" hidden="1" outlineLevel="1" x14ac:dyDescent="0.25">
      <c r="C83" s="107" t="str">
        <f>'Valbara Tjänster'!CX1</f>
        <v>Terminologi-tjänst (ny i förvaltning 2024)</v>
      </c>
      <c r="D83" s="114">
        <f>'Valbara Tjänster'!CX22</f>
        <v>205154.55743577232</v>
      </c>
      <c r="E83" s="115"/>
      <c r="F83" s="94" t="str">
        <f>'Valbara Tjänster'!CX27</f>
        <v>Övergår från utveckling 2024</v>
      </c>
      <c r="G83" s="115"/>
      <c r="H83" s="94" t="str">
        <f>'Valbara Tjänster'!CX28</f>
        <v>Dec,Mar,Jun,Sep</v>
      </c>
      <c r="I83" s="115"/>
      <c r="J83" s="220" t="str">
        <f>'Valbara Tjänster'!CX29</f>
        <v>Faktureras 2023 mot utveckling</v>
      </c>
    </row>
    <row r="84" spans="3:10" s="90" customFormat="1" hidden="1" outlineLevel="1" x14ac:dyDescent="0.25">
      <c r="C84" s="107" t="str">
        <f>'Valbara Tjänster'!DB1</f>
        <v>Statistiktjänst export</v>
      </c>
      <c r="D84" s="114">
        <f>'Valbara Tjänster'!DB22</f>
        <v>0</v>
      </c>
      <c r="E84" s="115"/>
      <c r="F84" s="94" t="str">
        <f>'Valbara Tjänster'!DB27</f>
        <v>Kvartal förskott</v>
      </c>
      <c r="G84" s="115"/>
      <c r="H84" s="94" t="str">
        <f>'Valbara Tjänster'!DB28</f>
        <v>Dec,Mar,Jun,Sep</v>
      </c>
      <c r="I84" s="115"/>
      <c r="J84" s="220">
        <f>'Valbara Tjänster'!DB29</f>
        <v>0</v>
      </c>
    </row>
    <row r="85" spans="3:10" s="90" customFormat="1" hidden="1" outlineLevel="1" x14ac:dyDescent="0.25">
      <c r="C85" s="107" t="str">
        <f>'Valbara Tjänster'!DF1</f>
        <v>Beställning läkemedelsnära produkter</v>
      </c>
      <c r="D85" s="114">
        <f>'Valbara Tjänster'!DF22</f>
        <v>0</v>
      </c>
      <c r="E85" s="115"/>
      <c r="F85" s="94" t="str">
        <f>'Valbara Tjänster'!DF27</f>
        <v>Pris ej fastställt</v>
      </c>
      <c r="G85" s="115"/>
      <c r="H85" s="94">
        <f>'Valbara Tjänster'!DF28</f>
        <v>0</v>
      </c>
      <c r="I85" s="115"/>
      <c r="J85" s="220">
        <f>'Valbara Tjänster'!DF29</f>
        <v>0</v>
      </c>
    </row>
    <row r="86" spans="3:10" s="90" customFormat="1" ht="30" hidden="1" outlineLevel="1" x14ac:dyDescent="0.25">
      <c r="C86" s="107" t="str">
        <f>'Valbara Tjänster'!DJ1</f>
        <v>Net-Id</v>
      </c>
      <c r="D86" s="114">
        <f>'Valbara Tjänster'!DJ22</f>
        <v>0</v>
      </c>
      <c r="E86" s="115"/>
      <c r="F86" s="94" t="str">
        <f>'Valbara Tjänster'!DJ27</f>
        <v>Väntar på avsiktsförklaring</v>
      </c>
      <c r="G86" s="115"/>
      <c r="H86" s="94">
        <f>'Valbara Tjänster'!DJ28</f>
        <v>0</v>
      </c>
      <c r="I86" s="115"/>
      <c r="J86" s="220">
        <f>'Valbara Tjänster'!DJ29</f>
        <v>0</v>
      </c>
    </row>
    <row r="87" spans="3:10" s="90" customFormat="1" ht="15" hidden="1" customHeight="1" outlineLevel="1" x14ac:dyDescent="0.25">
      <c r="C87" s="107">
        <f>'Valbara Tjänster'!DN1</f>
        <v>0</v>
      </c>
      <c r="D87" s="114">
        <f>'Valbara Tjänster'!DN22</f>
        <v>0</v>
      </c>
      <c r="E87" s="115"/>
      <c r="F87" s="94">
        <f>'Valbara Tjänster'!DN27</f>
        <v>0</v>
      </c>
      <c r="G87" s="115"/>
      <c r="H87" s="94">
        <f>'Valbara Tjänster'!DN28</f>
        <v>0</v>
      </c>
      <c r="I87" s="115"/>
      <c r="J87" s="220">
        <f>'Valbara Tjänster'!DN29</f>
        <v>0</v>
      </c>
    </row>
    <row r="88" spans="3:10" s="90" customFormat="1" ht="15" hidden="1" customHeight="1" outlineLevel="1" x14ac:dyDescent="0.25">
      <c r="C88" s="107">
        <f>'Valbara Tjänster'!DR1</f>
        <v>0</v>
      </c>
      <c r="D88" s="114">
        <f>'Valbara Tjänster'!DR22</f>
        <v>0</v>
      </c>
      <c r="E88" s="115"/>
      <c r="F88" s="94">
        <f>'Valbara Tjänster'!DR27</f>
        <v>0</v>
      </c>
      <c r="G88" s="115"/>
      <c r="H88" s="94">
        <f>'Valbara Tjänster'!DR28</f>
        <v>0</v>
      </c>
      <c r="I88" s="115"/>
      <c r="J88" s="220">
        <f>'Valbara Tjänster'!DR29</f>
        <v>0</v>
      </c>
    </row>
    <row r="89" spans="3:10" s="90" customFormat="1" ht="15" hidden="1" customHeight="1" outlineLevel="1" x14ac:dyDescent="0.25">
      <c r="C89" s="107">
        <f>'Valbara Tjänster'!DV1</f>
        <v>0</v>
      </c>
      <c r="D89" s="114">
        <f>'Valbara Tjänster'!DV22</f>
        <v>0</v>
      </c>
      <c r="E89" s="115"/>
      <c r="F89" s="94">
        <f>'Valbara Tjänster'!DV27</f>
        <v>0</v>
      </c>
      <c r="G89" s="115"/>
      <c r="H89" s="94">
        <f>'Valbara Tjänster'!DV28</f>
        <v>0</v>
      </c>
      <c r="I89" s="115"/>
      <c r="J89" s="220">
        <f>'Valbara Tjänster'!DV29</f>
        <v>0</v>
      </c>
    </row>
    <row r="90" spans="3:10" s="90" customFormat="1" ht="15" hidden="1" customHeight="1" outlineLevel="1" x14ac:dyDescent="0.25">
      <c r="C90" s="107">
        <f>'Valbara Tjänster'!DZ1</f>
        <v>0</v>
      </c>
      <c r="D90" s="114">
        <f>'Valbara Tjänster'!DZ22</f>
        <v>0</v>
      </c>
      <c r="E90" s="115"/>
      <c r="F90" s="94">
        <f>'Valbara Tjänster'!DZ27</f>
        <v>0</v>
      </c>
      <c r="G90" s="115"/>
      <c r="H90" s="94">
        <f>'Valbara Tjänster'!DZ28</f>
        <v>0</v>
      </c>
      <c r="I90" s="115"/>
      <c r="J90" s="220">
        <f>'Valbara Tjänster'!DZ29</f>
        <v>0</v>
      </c>
    </row>
    <row r="91" spans="3:10" s="90" customFormat="1" ht="15" hidden="1" customHeight="1" outlineLevel="1" x14ac:dyDescent="0.25">
      <c r="C91" s="107">
        <f>'Valbara Tjänster'!ED1</f>
        <v>0</v>
      </c>
      <c r="D91" s="114">
        <f>'Valbara Tjänster'!ED22</f>
        <v>0</v>
      </c>
      <c r="E91" s="115"/>
      <c r="F91" s="94">
        <f>'Valbara Tjänster'!ED27</f>
        <v>0</v>
      </c>
      <c r="G91" s="115"/>
      <c r="H91" s="94">
        <f>'Valbara Tjänster'!ED28</f>
        <v>0</v>
      </c>
      <c r="I91" s="115"/>
      <c r="J91" s="220">
        <f>'Valbara Tjänster'!ED29</f>
        <v>0</v>
      </c>
    </row>
    <row r="92" spans="3:10" s="90" customFormat="1" ht="15" hidden="1" customHeight="1" outlineLevel="1" x14ac:dyDescent="0.25">
      <c r="C92" s="107">
        <f>'Valbara Tjänster'!EH1</f>
        <v>0</v>
      </c>
      <c r="D92" s="114">
        <f>'Valbara Tjänster'!EH22</f>
        <v>0</v>
      </c>
      <c r="E92" s="115"/>
      <c r="F92" s="94">
        <f>'Valbara Tjänster'!EH27</f>
        <v>0</v>
      </c>
      <c r="G92" s="115"/>
      <c r="H92" s="94">
        <f>'Valbara Tjänster'!EH28</f>
        <v>0</v>
      </c>
      <c r="I92" s="115"/>
      <c r="J92" s="220">
        <f>'Valbara Tjänster'!EH29</f>
        <v>0</v>
      </c>
    </row>
    <row r="93" spans="3:10" s="90" customFormat="1" ht="15" hidden="1" customHeight="1" outlineLevel="1" x14ac:dyDescent="0.25">
      <c r="C93" s="107">
        <f>'Valbara Tjänster'!EL1</f>
        <v>0</v>
      </c>
      <c r="D93" s="114">
        <f>'Valbara Tjänster'!EL22</f>
        <v>0</v>
      </c>
      <c r="E93" s="115"/>
      <c r="F93" s="94">
        <f>'Valbara Tjänster'!EL27</f>
        <v>0</v>
      </c>
      <c r="G93" s="115"/>
      <c r="H93" s="94">
        <f>'Valbara Tjänster'!EL28</f>
        <v>0</v>
      </c>
      <c r="I93" s="115"/>
      <c r="J93" s="220">
        <f>'Valbara Tjänster'!EL29</f>
        <v>0</v>
      </c>
    </row>
    <row r="94" spans="3:10" s="90" customFormat="1" ht="15" hidden="1" customHeight="1" outlineLevel="1" x14ac:dyDescent="0.25">
      <c r="C94" s="107">
        <f>'Valbara Tjänster'!EP1</f>
        <v>0</v>
      </c>
      <c r="D94" s="114">
        <f>'Valbara Tjänster'!EP22</f>
        <v>0</v>
      </c>
      <c r="E94" s="115"/>
      <c r="F94" s="94">
        <f>'Valbara Tjänster'!EP27</f>
        <v>0</v>
      </c>
      <c r="G94" s="115"/>
      <c r="H94" s="94">
        <f>'Valbara Tjänster'!EP28</f>
        <v>0</v>
      </c>
      <c r="I94" s="115"/>
      <c r="J94" s="220">
        <f>'Valbara Tjänster'!EP29</f>
        <v>0</v>
      </c>
    </row>
    <row r="95" spans="3:10" s="90" customFormat="1" ht="15" hidden="1" customHeight="1" outlineLevel="1" x14ac:dyDescent="0.25">
      <c r="C95" s="107">
        <f>'Valbara Tjänster'!ET1</f>
        <v>0</v>
      </c>
      <c r="D95" s="114">
        <f>'Valbara Tjänster'!ET22</f>
        <v>0</v>
      </c>
      <c r="E95" s="115"/>
      <c r="F95" s="94">
        <f>'Valbara Tjänster'!ET27</f>
        <v>0</v>
      </c>
      <c r="G95" s="115"/>
      <c r="H95" s="94">
        <f>'Valbara Tjänster'!ET28</f>
        <v>0</v>
      </c>
      <c r="I95" s="115"/>
      <c r="J95" s="220">
        <f>'Valbara Tjänster'!ET29</f>
        <v>0</v>
      </c>
    </row>
    <row r="96" spans="3:10" s="90" customFormat="1" ht="15" hidden="1" customHeight="1" outlineLevel="1" x14ac:dyDescent="0.25">
      <c r="C96" s="107">
        <f>'Valbara Tjänster'!EX1</f>
        <v>0</v>
      </c>
      <c r="D96" s="114">
        <f>'Valbara Tjänster'!EX22</f>
        <v>0</v>
      </c>
      <c r="E96" s="115"/>
      <c r="F96" s="94">
        <f>'Valbara Tjänster'!EX27</f>
        <v>0</v>
      </c>
      <c r="G96" s="115"/>
      <c r="H96" s="94">
        <f>'Valbara Tjänster'!EX28</f>
        <v>0</v>
      </c>
      <c r="I96" s="115"/>
      <c r="J96" s="220">
        <f>'Valbara Tjänster'!EX29</f>
        <v>0</v>
      </c>
    </row>
    <row r="97" spans="3:10" s="90" customFormat="1" ht="15" hidden="1" customHeight="1" outlineLevel="1" x14ac:dyDescent="0.25">
      <c r="C97" s="107">
        <f>'Valbara Tjänster'!FB1</f>
        <v>0</v>
      </c>
      <c r="D97" s="114">
        <f>'Valbara Tjänster'!FB22</f>
        <v>0</v>
      </c>
      <c r="E97" s="115"/>
      <c r="F97" s="94">
        <f>'Valbara Tjänster'!FB27</f>
        <v>0</v>
      </c>
      <c r="G97" s="115"/>
      <c r="H97" s="94">
        <f>'Valbara Tjänster'!FB28</f>
        <v>0</v>
      </c>
      <c r="I97" s="115"/>
      <c r="J97" s="220">
        <f>'Valbara Tjänster'!FB29</f>
        <v>0</v>
      </c>
    </row>
    <row r="98" spans="3:10" s="90" customFormat="1" ht="15" hidden="1" customHeight="1" outlineLevel="1" x14ac:dyDescent="0.25">
      <c r="C98" s="107">
        <f>'Valbara Tjänster'!FF1</f>
        <v>0</v>
      </c>
      <c r="D98" s="114">
        <f>'Valbara Tjänster'!FF22</f>
        <v>0</v>
      </c>
      <c r="E98" s="115"/>
      <c r="F98" s="94">
        <f>'Valbara Tjänster'!FF27</f>
        <v>0</v>
      </c>
      <c r="G98" s="115"/>
      <c r="H98" s="94">
        <f>'Valbara Tjänster'!FF28</f>
        <v>0</v>
      </c>
      <c r="I98" s="115"/>
      <c r="J98" s="220">
        <f>'Valbara Tjänster'!FF29</f>
        <v>0</v>
      </c>
    </row>
    <row r="99" spans="3:10" s="90" customFormat="1" ht="15" hidden="1" customHeight="1" outlineLevel="1" x14ac:dyDescent="0.25">
      <c r="C99" s="107">
        <f>'Valbara Tjänster'!FJ1</f>
        <v>0</v>
      </c>
      <c r="D99" s="114">
        <f>'Valbara Tjänster'!FJ22</f>
        <v>0</v>
      </c>
      <c r="E99" s="115"/>
      <c r="F99" s="94">
        <f>'Valbara Tjänster'!FJ27</f>
        <v>0</v>
      </c>
      <c r="G99" s="115"/>
      <c r="H99" s="94">
        <f>'Valbara Tjänster'!FJ28</f>
        <v>0</v>
      </c>
      <c r="I99" s="115"/>
      <c r="J99" s="220">
        <f>'Valbara Tjänster'!FJ29</f>
        <v>0</v>
      </c>
    </row>
    <row r="100" spans="3:10" s="90" customFormat="1" ht="15" hidden="1" customHeight="1" outlineLevel="1" x14ac:dyDescent="0.25">
      <c r="C100" s="107">
        <f>'Valbara Tjänster'!FN1</f>
        <v>0</v>
      </c>
      <c r="D100" s="114">
        <f>'Valbara Tjänster'!FN22</f>
        <v>0</v>
      </c>
      <c r="E100" s="115"/>
      <c r="F100" s="94">
        <f>'Valbara Tjänster'!FN27</f>
        <v>0</v>
      </c>
      <c r="G100" s="115"/>
      <c r="H100" s="94">
        <f>'Valbara Tjänster'!FN28</f>
        <v>0</v>
      </c>
      <c r="I100" s="115"/>
      <c r="J100" s="220">
        <f>'Valbara Tjänster'!FN29</f>
        <v>0</v>
      </c>
    </row>
    <row r="101" spans="3:10" s="90" customFormat="1" ht="15" hidden="1" customHeight="1" outlineLevel="1" x14ac:dyDescent="0.25">
      <c r="C101" s="107">
        <f>'Valbara Tjänster'!FR1</f>
        <v>0</v>
      </c>
      <c r="D101" s="114">
        <f>'Valbara Tjänster'!FR22</f>
        <v>0</v>
      </c>
      <c r="E101" s="115"/>
      <c r="F101" s="94">
        <f>'Valbara Tjänster'!FR27</f>
        <v>0</v>
      </c>
      <c r="G101" s="115"/>
      <c r="H101" s="94">
        <f>'Valbara Tjänster'!FR28</f>
        <v>0</v>
      </c>
      <c r="I101" s="115"/>
      <c r="J101" s="220">
        <f>'Valbara Tjänster'!FR29</f>
        <v>0</v>
      </c>
    </row>
    <row r="102" spans="3:10" s="90" customFormat="1" ht="15" hidden="1" customHeight="1" outlineLevel="1" x14ac:dyDescent="0.25">
      <c r="C102" s="107">
        <f>'Valbara Tjänster'!FV1</f>
        <v>0</v>
      </c>
      <c r="D102" s="114">
        <f>'Valbara Tjänster'!FV22</f>
        <v>0</v>
      </c>
      <c r="E102" s="115"/>
      <c r="F102" s="94">
        <f>'Valbara Tjänster'!FV27</f>
        <v>0</v>
      </c>
      <c r="G102" s="115"/>
      <c r="H102" s="94">
        <f>'Valbara Tjänster'!FV28</f>
        <v>0</v>
      </c>
      <c r="I102" s="115"/>
      <c r="J102" s="220">
        <f>'Valbara Tjänster'!FV29</f>
        <v>0</v>
      </c>
    </row>
    <row r="103" spans="3:10" s="90" customFormat="1" ht="15" hidden="1" customHeight="1" outlineLevel="1" x14ac:dyDescent="0.25">
      <c r="C103" s="107">
        <f>'Valbara Tjänster'!FZ1</f>
        <v>0</v>
      </c>
      <c r="D103" s="114">
        <f>'Valbara Tjänster'!FZ22</f>
        <v>0</v>
      </c>
      <c r="E103" s="115"/>
      <c r="F103" s="94">
        <f>'Valbara Tjänster'!FZ27</f>
        <v>0</v>
      </c>
      <c r="G103" s="115"/>
      <c r="H103" s="94">
        <f>'Valbara Tjänster'!FZ28</f>
        <v>0</v>
      </c>
      <c r="I103" s="115"/>
      <c r="J103" s="220">
        <f>'Valbara Tjänster'!FZ29</f>
        <v>0</v>
      </c>
    </row>
    <row r="104" spans="3:10" s="90" customFormat="1" ht="15" hidden="1" customHeight="1" outlineLevel="1" x14ac:dyDescent="0.25">
      <c r="C104" s="107">
        <f>'Valbara Tjänster'!GD1</f>
        <v>0</v>
      </c>
      <c r="D104" s="114">
        <f>'Valbara Tjänster'!GD22</f>
        <v>0</v>
      </c>
      <c r="E104" s="115"/>
      <c r="F104" s="94">
        <f>'Valbara Tjänster'!GD27</f>
        <v>0</v>
      </c>
      <c r="G104" s="115"/>
      <c r="H104" s="94">
        <f>'Valbara Tjänster'!GD28</f>
        <v>0</v>
      </c>
      <c r="I104" s="115"/>
      <c r="J104" s="220">
        <f>'Valbara Tjänster'!GD29</f>
        <v>0</v>
      </c>
    </row>
    <row r="105" spans="3:10" s="90" customFormat="1" ht="15" hidden="1" customHeight="1" outlineLevel="1" x14ac:dyDescent="0.25">
      <c r="C105" s="107">
        <f>'Valbara Tjänster'!GH1</f>
        <v>0</v>
      </c>
      <c r="D105" s="114">
        <f>'Valbara Tjänster'!GH22</f>
        <v>0</v>
      </c>
      <c r="E105" s="115"/>
      <c r="F105" s="94">
        <f>'Valbara Tjänster'!GH27</f>
        <v>0</v>
      </c>
      <c r="G105" s="115"/>
      <c r="H105" s="94">
        <f>'Valbara Tjänster'!GH28</f>
        <v>0</v>
      </c>
      <c r="I105" s="115"/>
      <c r="J105" s="220">
        <f>'Valbara Tjänster'!GH29</f>
        <v>0</v>
      </c>
    </row>
    <row r="106" spans="3:10" s="90" customFormat="1" ht="15" hidden="1" customHeight="1" outlineLevel="1" x14ac:dyDescent="0.25">
      <c r="C106" s="107">
        <f>'Valbara Tjänster'!GL1</f>
        <v>0</v>
      </c>
      <c r="D106" s="114">
        <f>'Valbara Tjänster'!GL22</f>
        <v>0</v>
      </c>
      <c r="E106" s="115"/>
      <c r="F106" s="94">
        <f>'Valbara Tjänster'!GL27</f>
        <v>0</v>
      </c>
      <c r="G106" s="115"/>
      <c r="H106" s="94">
        <f>'Valbara Tjänster'!GL28</f>
        <v>0</v>
      </c>
      <c r="I106" s="115"/>
      <c r="J106" s="220">
        <f>'Valbara Tjänster'!GL29</f>
        <v>0</v>
      </c>
    </row>
    <row r="107" spans="3:10" s="90" customFormat="1" ht="15" hidden="1" customHeight="1" outlineLevel="1" thickBot="1" x14ac:dyDescent="0.3">
      <c r="C107" s="117">
        <f>'Valbara Tjänster'!GP1</f>
        <v>0</v>
      </c>
      <c r="D107" s="118">
        <f>'Valbara Tjänster'!GP22</f>
        <v>0</v>
      </c>
      <c r="E107" s="119"/>
      <c r="F107" s="95">
        <f>'Valbara Tjänster'!GP27</f>
        <v>0</v>
      </c>
      <c r="G107" s="119"/>
      <c r="H107" s="95">
        <f>'Valbara Tjänster'!GP28</f>
        <v>0</v>
      </c>
      <c r="I107" s="119"/>
      <c r="J107" s="221">
        <f>'Valbara Tjänster'!GP29</f>
        <v>0</v>
      </c>
    </row>
    <row r="108" spans="3:10" ht="18" hidden="1" customHeight="1" outlineLevel="1" x14ac:dyDescent="0.25">
      <c r="C108" s="115"/>
      <c r="D108" s="114"/>
      <c r="E108" s="115"/>
      <c r="F108" s="115"/>
      <c r="G108" s="115"/>
      <c r="H108" s="115"/>
      <c r="I108" s="115"/>
      <c r="J108" s="115"/>
    </row>
    <row r="109" spans="3:10" ht="15.75" collapsed="1" thickBot="1" x14ac:dyDescent="0.3">
      <c r="C109" s="115"/>
      <c r="D109" s="115"/>
      <c r="E109" s="115"/>
      <c r="F109" s="115"/>
      <c r="G109" s="115"/>
      <c r="H109" s="115"/>
      <c r="I109" s="115"/>
      <c r="J109" s="115"/>
    </row>
    <row r="110" spans="3:10" ht="21" x14ac:dyDescent="0.25">
      <c r="C110" s="108" t="s">
        <v>58</v>
      </c>
      <c r="D110" s="109">
        <f>SUM(D111:D131)</f>
        <v>1051007.3916556293</v>
      </c>
      <c r="E110" s="110"/>
      <c r="F110" s="93" t="s">
        <v>39</v>
      </c>
      <c r="G110" s="111"/>
      <c r="H110" s="124"/>
      <c r="I110" s="110"/>
      <c r="J110" s="122"/>
    </row>
    <row r="111" spans="3:10" ht="15.75" hidden="1" customHeight="1" outlineLevel="1" x14ac:dyDescent="0.25">
      <c r="C111" s="107" t="str">
        <f>'Gemensamma i utveckling'!C1</f>
        <v>Utvecklingsram 2023</v>
      </c>
      <c r="D111" s="114">
        <f>'Gemensamma i utveckling'!C25</f>
        <v>1051007.3916556293</v>
      </c>
      <c r="E111" s="115"/>
      <c r="F111" s="94" t="str">
        <f>'Gemensamma i utveckling'!C30</f>
        <v xml:space="preserve">Faktureras i januari för helår 2022 </v>
      </c>
      <c r="G111" s="115"/>
      <c r="H111" s="115" t="str">
        <f>'Gemensamma i utveckling'!C31</f>
        <v>Engång</v>
      </c>
      <c r="I111" s="115"/>
      <c r="J111" s="116" t="str">
        <f>'Gemensamma i utveckling'!C32</f>
        <v>Januari</v>
      </c>
    </row>
    <row r="112" spans="3:10" ht="15.75" hidden="1" customHeight="1" outlineLevel="1" x14ac:dyDescent="0.25">
      <c r="C112" s="107" t="str">
        <f>'Gemensamma i utveckling'!D1</f>
        <v>Utveckling/förvaltning 1177 tidboking</v>
      </c>
      <c r="D112" s="114">
        <f>'Gemensamma i utveckling'!D25</f>
        <v>0</v>
      </c>
      <c r="E112" s="115"/>
      <c r="F112" s="94" t="str">
        <f>'Gemensamma i utveckling'!D30</f>
        <v xml:space="preserve"> -</v>
      </c>
      <c r="G112" s="115"/>
      <c r="H112" s="115" t="str">
        <f>'Gemensamma i utveckling'!D31</f>
        <v xml:space="preserve"> -</v>
      </c>
      <c r="I112" s="115"/>
      <c r="J112" s="116" t="str">
        <f>'Gemensamma i utveckling'!D32</f>
        <v xml:space="preserve"> -</v>
      </c>
    </row>
    <row r="113" spans="3:10" ht="15.75" hidden="1" customHeight="1" outlineLevel="1" x14ac:dyDescent="0.25">
      <c r="C113" s="107" t="str">
        <f>'Gemensamma i utveckling'!E1</f>
        <v>Fortsatt utveckling SITHS</v>
      </c>
      <c r="D113" s="114">
        <f>'Gemensamma i utveckling'!E25</f>
        <v>0</v>
      </c>
      <c r="E113" s="115"/>
      <c r="F113" s="106" t="str">
        <f>'Gemensamma i utveckling'!E30</f>
        <v>Ingen fakt 2023</v>
      </c>
      <c r="G113" s="115"/>
      <c r="H113" s="125" t="str">
        <f>'Gemensamma i utveckling'!E31</f>
        <v xml:space="preserve"> -</v>
      </c>
      <c r="I113" s="115"/>
      <c r="J113" s="123" t="str">
        <f>'Gemensamma i utveckling'!E32</f>
        <v xml:space="preserve"> -</v>
      </c>
    </row>
    <row r="114" spans="3:10" ht="15.75" hidden="1" customHeight="1" outlineLevel="1" x14ac:dyDescent="0.25">
      <c r="C114" s="107" t="str">
        <f>'Gemensamma i utveckling'!F1</f>
        <v>Pascal NLL-anpassning</v>
      </c>
      <c r="D114" s="114">
        <f>'Gemensamma i utveckling'!F25</f>
        <v>0</v>
      </c>
      <c r="E114" s="115"/>
      <c r="F114" s="94" t="str">
        <f>'Gemensamma i utveckling'!F30</f>
        <v>Ingen fakt 2023</v>
      </c>
      <c r="G114" s="115"/>
      <c r="H114" s="115" t="str">
        <f>'Gemensamma i utveckling'!F31</f>
        <v xml:space="preserve"> -</v>
      </c>
      <c r="I114" s="115"/>
      <c r="J114" s="116" t="str">
        <f>'Gemensamma i utveckling'!F32</f>
        <v xml:space="preserve"> -</v>
      </c>
    </row>
    <row r="115" spans="3:10" ht="15.75" hidden="1" customHeight="1" outlineLevel="1" x14ac:dyDescent="0.25">
      <c r="C115" s="107" t="str">
        <f>'Gemensamma i utveckling'!G1</f>
        <v>Utbyte av Säkerhetstj.</v>
      </c>
      <c r="D115" s="114">
        <f>'Gemensamma i utveckling'!G25</f>
        <v>0</v>
      </c>
      <c r="E115" s="115"/>
      <c r="F115" s="94" t="str">
        <f>'Gemensamma i utveckling'!G30</f>
        <v>Ingen fakt 2023</v>
      </c>
      <c r="G115" s="115"/>
      <c r="H115" s="115" t="str">
        <f>'Gemensamma i utveckling'!G31</f>
        <v xml:space="preserve"> -</v>
      </c>
      <c r="I115" s="115"/>
      <c r="J115" s="116" t="str">
        <f>'Gemensamma i utveckling'!G32</f>
        <v xml:space="preserve"> -</v>
      </c>
    </row>
    <row r="116" spans="3:10" ht="15.75" hidden="1" customHeight="1" outlineLevel="1" x14ac:dyDescent="0.25">
      <c r="C116" s="107" t="str">
        <f>'Gemensamma i utveckling'!H1</f>
        <v>Ny katalogtjänst HSA</v>
      </c>
      <c r="D116" s="114">
        <f>'Gemensamma i utveckling'!H25</f>
        <v>0</v>
      </c>
      <c r="E116" s="115"/>
      <c r="F116" s="94" t="str">
        <f>'Gemensamma i utveckling'!H30</f>
        <v>Ingen fakt 2023</v>
      </c>
      <c r="G116" s="115"/>
      <c r="H116" s="115" t="str">
        <f>'Gemensamma i utveckling'!H31</f>
        <v xml:space="preserve"> -</v>
      </c>
      <c r="I116" s="115"/>
      <c r="J116" s="116" t="str">
        <f>'Gemensamma i utveckling'!H32</f>
        <v xml:space="preserve"> -</v>
      </c>
    </row>
    <row r="117" spans="3:10" s="90" customFormat="1" ht="15.75" hidden="1" customHeight="1" outlineLevel="1" x14ac:dyDescent="0.25">
      <c r="C117" s="107" t="str">
        <f>'Gemensamma i utveckling'!I1</f>
        <v>Journalen &amp; NPÖ plattformsutv.</v>
      </c>
      <c r="D117" s="114">
        <f>'Gemensamma i utveckling'!I25</f>
        <v>0</v>
      </c>
      <c r="E117" s="115"/>
      <c r="F117" s="94" t="str">
        <f>'Gemensamma i utveckling'!I30</f>
        <v>Ingen fakt 2023</v>
      </c>
      <c r="G117" s="115"/>
      <c r="H117" s="90" t="str">
        <f>'Gemensamma i utveckling'!I31</f>
        <v xml:space="preserve"> -</v>
      </c>
      <c r="I117" s="115"/>
      <c r="J117" s="116" t="str">
        <f>'Gemensamma i utveckling'!I32</f>
        <v xml:space="preserve"> -</v>
      </c>
    </row>
    <row r="118" spans="3:10" s="90" customFormat="1" ht="15.75" hidden="1" customHeight="1" outlineLevel="1" x14ac:dyDescent="0.25">
      <c r="C118" s="107" t="str">
        <f>'Gemensamma i utveckling'!J1</f>
        <v xml:space="preserve">Hitta och jämför hjälpmedel på 1177 </v>
      </c>
      <c r="D118" s="114">
        <f>'Gemensamma i utveckling'!J25</f>
        <v>0</v>
      </c>
      <c r="E118" s="115"/>
      <c r="F118" s="94" t="str">
        <f>'Gemensamma i utveckling'!J30</f>
        <v>Ingen avs.förkl. Sannolikt finansiering utv.ram</v>
      </c>
      <c r="G118" s="115"/>
      <c r="H118" s="115" t="str">
        <f>'Gemensamma i utveckling'!J31</f>
        <v xml:space="preserve"> -</v>
      </c>
      <c r="I118" s="115"/>
      <c r="J118" s="116" t="str">
        <f>'Gemensamma i utveckling'!J32</f>
        <v xml:space="preserve"> -</v>
      </c>
    </row>
    <row r="119" spans="3:10" s="90" customFormat="1" ht="15.75" hidden="1" customHeight="1" outlineLevel="1" x14ac:dyDescent="0.25">
      <c r="C119" s="107" t="str">
        <f>'Gemensamma i utveckling'!K1</f>
        <v>Självbetjäning Hjälpmedel Via 1177</v>
      </c>
      <c r="D119" s="114">
        <f>'Gemensamma i utveckling'!K25</f>
        <v>0</v>
      </c>
      <c r="E119" s="115"/>
      <c r="F119" s="94" t="str">
        <f>'Gemensamma i utveckling'!K30</f>
        <v>Väntar på avsiktsförklaring</v>
      </c>
      <c r="G119" s="115"/>
      <c r="H119" s="115">
        <f>'Gemensamma i utveckling'!K31</f>
        <v>0</v>
      </c>
      <c r="I119" s="115"/>
      <c r="J119" s="116" t="str">
        <f>'Gemensamma i utveckling'!K32</f>
        <v xml:space="preserve"> -</v>
      </c>
    </row>
    <row r="120" spans="3:10" s="90" customFormat="1" ht="15.75" hidden="1" customHeight="1" outlineLevel="1" x14ac:dyDescent="0.25">
      <c r="C120" s="107">
        <f>'Gemensamma i utveckling'!L1</f>
        <v>0</v>
      </c>
      <c r="D120" s="114">
        <f>'Gemensamma i utveckling'!L25</f>
        <v>0</v>
      </c>
      <c r="E120" s="115"/>
      <c r="F120" s="94">
        <f>'Gemensamma i utveckling'!L30</f>
        <v>0</v>
      </c>
      <c r="G120" s="115"/>
      <c r="H120" s="115">
        <f>'Gemensamma i utveckling'!L31</f>
        <v>0</v>
      </c>
      <c r="I120" s="115"/>
      <c r="J120" s="116">
        <f>'Gemensamma i utveckling'!L32</f>
        <v>0</v>
      </c>
    </row>
    <row r="121" spans="3:10" s="90" customFormat="1" ht="15.75" hidden="1" customHeight="1" outlineLevel="1" x14ac:dyDescent="0.25">
      <c r="C121" s="107">
        <f>'Gemensamma i utveckling'!M1</f>
        <v>0</v>
      </c>
      <c r="D121" s="114">
        <f>'Gemensamma i utveckling'!M25</f>
        <v>0</v>
      </c>
      <c r="E121" s="115"/>
      <c r="F121" s="94">
        <f>'Gemensamma i utveckling'!M30</f>
        <v>0</v>
      </c>
      <c r="G121" s="115"/>
      <c r="H121" s="115">
        <f>'Gemensamma i utveckling'!M31</f>
        <v>0</v>
      </c>
      <c r="I121" s="115"/>
      <c r="J121" s="116">
        <f>'Gemensamma i utveckling'!M32</f>
        <v>0</v>
      </c>
    </row>
    <row r="122" spans="3:10" s="90" customFormat="1" ht="15.75" hidden="1" customHeight="1" outlineLevel="1" x14ac:dyDescent="0.25">
      <c r="C122" s="107">
        <f>'Gemensamma i utveckling'!N1</f>
        <v>0</v>
      </c>
      <c r="D122" s="114">
        <f>'Gemensamma i utveckling'!N25</f>
        <v>0</v>
      </c>
      <c r="E122" s="115"/>
      <c r="F122" s="94">
        <f>'Gemensamma i utveckling'!N30</f>
        <v>0</v>
      </c>
      <c r="G122" s="115"/>
      <c r="H122" s="115">
        <f>'Gemensamma i utveckling'!N31</f>
        <v>0</v>
      </c>
      <c r="I122" s="115"/>
      <c r="J122" s="116">
        <f>'Gemensamma i utveckling'!N32</f>
        <v>0</v>
      </c>
    </row>
    <row r="123" spans="3:10" s="90" customFormat="1" ht="15.75" hidden="1" customHeight="1" outlineLevel="1" x14ac:dyDescent="0.25">
      <c r="C123" s="107">
        <f>'Gemensamma i utveckling'!O1</f>
        <v>0</v>
      </c>
      <c r="D123" s="114">
        <f>'Gemensamma i utveckling'!O25</f>
        <v>0</v>
      </c>
      <c r="E123" s="115"/>
      <c r="F123" s="94">
        <f>'Gemensamma i utveckling'!O30</f>
        <v>0</v>
      </c>
      <c r="G123" s="115"/>
      <c r="H123" s="115">
        <f>'Gemensamma i utveckling'!O31</f>
        <v>0</v>
      </c>
      <c r="I123" s="115"/>
      <c r="J123" s="116">
        <f>'Gemensamma i utveckling'!O32</f>
        <v>0</v>
      </c>
    </row>
    <row r="124" spans="3:10" s="90" customFormat="1" ht="15.75" hidden="1" customHeight="1" outlineLevel="1" x14ac:dyDescent="0.25">
      <c r="C124" s="107">
        <f>'Gemensamma i utveckling'!P1</f>
        <v>0</v>
      </c>
      <c r="D124" s="114">
        <f>'Gemensamma i utveckling'!P25</f>
        <v>0</v>
      </c>
      <c r="E124" s="115"/>
      <c r="F124" s="94">
        <f>'Gemensamma i utveckling'!P30</f>
        <v>0</v>
      </c>
      <c r="G124" s="115"/>
      <c r="H124" s="115">
        <f>'Gemensamma i utveckling'!P31</f>
        <v>0</v>
      </c>
      <c r="I124" s="115"/>
      <c r="J124" s="116">
        <f>'Gemensamma i utveckling'!P32</f>
        <v>0</v>
      </c>
    </row>
    <row r="125" spans="3:10" s="90" customFormat="1" ht="15.75" hidden="1" customHeight="1" outlineLevel="1" x14ac:dyDescent="0.25">
      <c r="C125" s="107">
        <f>'Gemensamma i utveckling'!Q1</f>
        <v>0</v>
      </c>
      <c r="D125" s="114">
        <f>'Gemensamma i utveckling'!Q25</f>
        <v>0</v>
      </c>
      <c r="E125" s="115"/>
      <c r="F125" s="94">
        <f>'Gemensamma i utveckling'!Q30</f>
        <v>0</v>
      </c>
      <c r="G125" s="115"/>
      <c r="H125" s="115">
        <f>'Gemensamma i utveckling'!Q31</f>
        <v>0</v>
      </c>
      <c r="I125" s="115"/>
      <c r="J125" s="116">
        <f>'Gemensamma i utveckling'!Q32</f>
        <v>0</v>
      </c>
    </row>
    <row r="126" spans="3:10" s="90" customFormat="1" ht="15.75" hidden="1" customHeight="1" outlineLevel="1" x14ac:dyDescent="0.25">
      <c r="C126" s="107">
        <f>'Gemensamma i utveckling'!R1</f>
        <v>0</v>
      </c>
      <c r="D126" s="114">
        <f>'Gemensamma i utveckling'!R25</f>
        <v>0</v>
      </c>
      <c r="E126" s="115"/>
      <c r="F126" s="94">
        <f>'Gemensamma i utveckling'!R30</f>
        <v>0</v>
      </c>
      <c r="G126" s="115"/>
      <c r="H126" s="115">
        <f>'Gemensamma i utveckling'!R31</f>
        <v>0</v>
      </c>
      <c r="I126" s="115"/>
      <c r="J126" s="116">
        <f>'Gemensamma i utveckling'!R32</f>
        <v>0</v>
      </c>
    </row>
    <row r="127" spans="3:10" s="90" customFormat="1" ht="15.75" hidden="1" customHeight="1" outlineLevel="1" x14ac:dyDescent="0.25">
      <c r="C127" s="107">
        <f>'Gemensamma i utveckling'!S1</f>
        <v>0</v>
      </c>
      <c r="D127" s="114">
        <f>'Gemensamma i utveckling'!S25</f>
        <v>0</v>
      </c>
      <c r="E127" s="115"/>
      <c r="F127" s="94">
        <f>'Gemensamma i utveckling'!S30</f>
        <v>0</v>
      </c>
      <c r="G127" s="115"/>
      <c r="H127" s="115">
        <f>'Gemensamma i utveckling'!S31</f>
        <v>0</v>
      </c>
      <c r="I127" s="115"/>
      <c r="J127" s="116">
        <f>'Gemensamma i utveckling'!S32</f>
        <v>0</v>
      </c>
    </row>
    <row r="128" spans="3:10" s="90" customFormat="1" ht="15.75" hidden="1" customHeight="1" outlineLevel="1" x14ac:dyDescent="0.25">
      <c r="C128" s="107">
        <f>'Gemensamma i utveckling'!T1</f>
        <v>0</v>
      </c>
      <c r="D128" s="114">
        <f>'Gemensamma i utveckling'!T25</f>
        <v>0</v>
      </c>
      <c r="E128" s="115"/>
      <c r="F128" s="94">
        <f>'Gemensamma i utveckling'!T30</f>
        <v>0</v>
      </c>
      <c r="G128" s="115"/>
      <c r="H128" s="115">
        <f>'Gemensamma i utveckling'!T31</f>
        <v>0</v>
      </c>
      <c r="I128" s="115"/>
      <c r="J128" s="116">
        <f>'Gemensamma i utveckling'!T32</f>
        <v>0</v>
      </c>
    </row>
    <row r="129" spans="3:10" s="90" customFormat="1" ht="15.75" hidden="1" customHeight="1" outlineLevel="1" x14ac:dyDescent="0.25">
      <c r="C129" s="107">
        <f>'Gemensamma i utveckling'!U1</f>
        <v>0</v>
      </c>
      <c r="D129" s="114">
        <f>'Gemensamma i utveckling'!U25</f>
        <v>0</v>
      </c>
      <c r="E129" s="115"/>
      <c r="F129" s="94">
        <f>'Gemensamma i utveckling'!U30</f>
        <v>0</v>
      </c>
      <c r="G129" s="115"/>
      <c r="H129" s="115">
        <f>'Gemensamma i utveckling'!U31</f>
        <v>0</v>
      </c>
      <c r="I129" s="115"/>
      <c r="J129" s="116">
        <f>'Gemensamma i utveckling'!U32</f>
        <v>0</v>
      </c>
    </row>
    <row r="130" spans="3:10" s="90" customFormat="1" ht="15.75" hidden="1" customHeight="1" outlineLevel="1" x14ac:dyDescent="0.25">
      <c r="C130" s="107">
        <f>'Gemensamma i utveckling'!V1</f>
        <v>0</v>
      </c>
      <c r="D130" s="114">
        <f>'Gemensamma i utveckling'!V25</f>
        <v>0</v>
      </c>
      <c r="E130" s="115"/>
      <c r="F130" s="94">
        <f>'Gemensamma i utveckling'!V30</f>
        <v>0</v>
      </c>
      <c r="G130" s="115"/>
      <c r="H130" s="115">
        <f>'Gemensamma i utveckling'!V31</f>
        <v>0</v>
      </c>
      <c r="I130" s="115"/>
      <c r="J130" s="116">
        <f>'Gemensamma i utveckling'!V32</f>
        <v>0</v>
      </c>
    </row>
    <row r="131" spans="3:10" ht="15.75" hidden="1" customHeight="1" outlineLevel="1" thickBot="1" x14ac:dyDescent="0.3">
      <c r="C131" s="117">
        <f>'Gemensamma i utveckling'!W1</f>
        <v>0</v>
      </c>
      <c r="D131" s="118">
        <f>'Gemensamma i utveckling'!W28</f>
        <v>0</v>
      </c>
      <c r="E131" s="119"/>
      <c r="F131" s="95">
        <f>'Gemensamma i utveckling'!W30</f>
        <v>0</v>
      </c>
      <c r="G131" s="119"/>
      <c r="H131" s="119">
        <f>'Gemensamma i utveckling'!W31</f>
        <v>0</v>
      </c>
      <c r="I131" s="119"/>
      <c r="J131" s="120">
        <f>'Gemensamma i utveckling'!W32</f>
        <v>0</v>
      </c>
    </row>
    <row r="132" spans="3:10" hidden="1" outlineLevel="1" x14ac:dyDescent="0.25">
      <c r="C132" s="115"/>
      <c r="D132" s="114"/>
      <c r="E132" s="115"/>
      <c r="F132" s="115"/>
      <c r="G132" s="115"/>
      <c r="H132" s="115"/>
      <c r="I132" s="115"/>
      <c r="J132" s="115"/>
    </row>
    <row r="133" spans="3:10" ht="15.75" collapsed="1" thickBot="1" x14ac:dyDescent="0.3">
      <c r="C133" s="115"/>
      <c r="D133" s="115"/>
      <c r="E133" s="115"/>
      <c r="F133" s="115"/>
      <c r="G133" s="115"/>
      <c r="H133" s="115"/>
      <c r="I133" s="115"/>
      <c r="J133" s="115"/>
    </row>
    <row r="134" spans="3:10" ht="21" x14ac:dyDescent="0.25">
      <c r="C134" s="108" t="s">
        <v>59</v>
      </c>
      <c r="D134" s="109">
        <f>SUM(D135:D163)</f>
        <v>712918.54052421602</v>
      </c>
      <c r="E134" s="110"/>
      <c r="F134" s="110" t="s">
        <v>39</v>
      </c>
      <c r="G134" s="110"/>
      <c r="H134" s="110"/>
      <c r="I134" s="110"/>
      <c r="J134" s="122"/>
    </row>
    <row r="135" spans="3:10" hidden="1" outlineLevel="1" x14ac:dyDescent="0.25">
      <c r="C135" s="107" t="str">
        <f>'Valbara i utveckling'!F1</f>
        <v>Terminologitjänst NY!</v>
      </c>
      <c r="D135" s="114">
        <f>'Valbara i utveckling'!F25</f>
        <v>0</v>
      </c>
      <c r="E135" s="115"/>
      <c r="F135" s="115" t="str">
        <f>'Valbara i utveckling'!F30</f>
        <v>Kvartal förskott</v>
      </c>
      <c r="G135" s="115"/>
      <c r="H135" s="115" t="str">
        <f>'Valbara i utveckling'!F31</f>
        <v>Dec,Mar,Jun,Sep</v>
      </c>
      <c r="I135" s="115"/>
      <c r="J135" s="116">
        <f>'Valbara i utveckling'!F32</f>
        <v>0</v>
      </c>
    </row>
    <row r="136" spans="3:10" hidden="1" outlineLevel="1" x14ac:dyDescent="0.25">
      <c r="C136" s="107" t="str">
        <f>'Valbara i utveckling'!J1</f>
        <v xml:space="preserve"> Verksamhetsstöd 1177 på telefon</v>
      </c>
      <c r="D136" s="114">
        <f>'Valbara i utveckling'!J25</f>
        <v>712918.54052421602</v>
      </c>
      <c r="E136" s="115"/>
      <c r="F136" s="115" t="str">
        <f>'Valbara i utveckling'!J30</f>
        <v>Kvartal förskott</v>
      </c>
      <c r="G136" s="115"/>
      <c r="H136" s="115" t="str">
        <f>'Valbara i utveckling'!J31</f>
        <v>Dec,Mar,Jun,Sep</v>
      </c>
      <c r="I136" s="115"/>
      <c r="J136" s="126">
        <f>'Valbara i utveckling'!J32</f>
        <v>0</v>
      </c>
    </row>
    <row r="137" spans="3:10" hidden="1" outlineLevel="1" x14ac:dyDescent="0.25">
      <c r="C137" s="107" t="str">
        <f>'Valbara i utveckling'!N1</f>
        <v>ViSam</v>
      </c>
      <c r="D137" s="114">
        <f>'Valbara i utveckling'!N25</f>
        <v>0</v>
      </c>
      <c r="E137" s="115"/>
      <c r="F137" s="115" t="str">
        <f>'Valbara i utveckling'!N30</f>
        <v>Väntar avsiktsförklaring</v>
      </c>
      <c r="G137" s="115"/>
      <c r="H137" s="115">
        <f>'Valbara i utveckling'!N31</f>
        <v>0</v>
      </c>
      <c r="I137" s="115"/>
      <c r="J137" s="126">
        <f>'Valbara i utveckling'!N32</f>
        <v>0</v>
      </c>
    </row>
    <row r="138" spans="3:10" hidden="1" outlineLevel="1" x14ac:dyDescent="0.25">
      <c r="C138" s="107" t="str">
        <f>'Valbara i utveckling'!R1</f>
        <v>1177 symtombedömning och hänvisning "Listning"</v>
      </c>
      <c r="D138" s="114">
        <f>'Valbara i utveckling'!R25</f>
        <v>0</v>
      </c>
      <c r="E138" s="115"/>
      <c r="F138" s="115" t="str">
        <f>'Valbara i utveckling'!R30</f>
        <v>Faktureras ej 2023</v>
      </c>
      <c r="G138" s="115"/>
      <c r="H138" s="115">
        <f>'Valbara i utveckling'!R31</f>
        <v>0</v>
      </c>
      <c r="I138" s="115"/>
      <c r="J138" s="126" t="str">
        <f>'Valbara i utveckling'!R32</f>
        <v>Väntar Avsiktsförkl</v>
      </c>
    </row>
    <row r="139" spans="3:10" hidden="1" outlineLevel="1" x14ac:dyDescent="0.25">
      <c r="C139" s="107">
        <f>'Valbara i utveckling'!V1</f>
        <v>0</v>
      </c>
      <c r="D139" s="114">
        <f>'Valbara i utveckling'!V25</f>
        <v>0</v>
      </c>
      <c r="E139" s="115"/>
      <c r="F139" s="94">
        <f>'Valbara i utveckling'!V30</f>
        <v>0</v>
      </c>
      <c r="G139" s="115"/>
      <c r="H139" s="94">
        <f>'Valbara i utveckling'!V31</f>
        <v>0</v>
      </c>
      <c r="I139" s="115"/>
      <c r="J139" s="126">
        <f>'Valbara i utveckling'!V32</f>
        <v>0</v>
      </c>
    </row>
    <row r="140" spans="3:10" ht="30" hidden="1" outlineLevel="1" x14ac:dyDescent="0.25">
      <c r="C140" s="107">
        <f>'Valbara i utveckling'!Z1</f>
        <v>0</v>
      </c>
      <c r="D140" s="114">
        <f>'Valbara i utveckling'!Z25</f>
        <v>0</v>
      </c>
      <c r="E140" s="115"/>
      <c r="F140" s="115">
        <f>'Valbara i utveckling'!Z30</f>
        <v>0</v>
      </c>
      <c r="G140" s="115"/>
      <c r="H140" s="115">
        <f>'Valbara i utveckling'!Z31</f>
        <v>0</v>
      </c>
      <c r="I140" s="115"/>
      <c r="J140" s="126">
        <f>'Valbara i utveckling'!Z32</f>
        <v>0</v>
      </c>
    </row>
    <row r="141" spans="3:10" hidden="1" outlineLevel="1" x14ac:dyDescent="0.25">
      <c r="C141" s="107">
        <f>'Valbara i utveckling'!AD1</f>
        <v>0</v>
      </c>
      <c r="D141" s="114">
        <f>'Valbara i utveckling'!AD25</f>
        <v>0</v>
      </c>
      <c r="E141" s="115"/>
      <c r="F141" s="115">
        <f>'Valbara i utveckling'!AD30</f>
        <v>0</v>
      </c>
      <c r="G141" s="115"/>
      <c r="H141" s="115">
        <f>'Valbara i utveckling'!AD31</f>
        <v>0</v>
      </c>
      <c r="I141" s="115"/>
      <c r="J141" s="126">
        <f>'Valbara i utveckling'!AD32</f>
        <v>0</v>
      </c>
    </row>
    <row r="142" spans="3:10" hidden="1" outlineLevel="1" x14ac:dyDescent="0.25">
      <c r="C142" s="107">
        <f>'Valbara i utveckling'!AH1</f>
        <v>0</v>
      </c>
      <c r="D142" s="114">
        <f>'Valbara i utveckling'!AH25</f>
        <v>0</v>
      </c>
      <c r="E142" s="115"/>
      <c r="F142" s="115">
        <f>'Valbara i utveckling'!AH30</f>
        <v>0</v>
      </c>
      <c r="G142" s="115"/>
      <c r="H142" s="115">
        <f>'Valbara i utveckling'!AH31</f>
        <v>0</v>
      </c>
      <c r="I142" s="115"/>
      <c r="J142" s="126">
        <f>'Valbara i utveckling'!AH32</f>
        <v>0</v>
      </c>
    </row>
    <row r="143" spans="3:10" hidden="1" outlineLevel="1" x14ac:dyDescent="0.25">
      <c r="C143" s="107">
        <f>'Valbara i utveckling'!AL1</f>
        <v>0</v>
      </c>
      <c r="D143" s="114">
        <f>'Valbara i utveckling'!AL25</f>
        <v>0</v>
      </c>
      <c r="E143" s="115"/>
      <c r="F143" s="115">
        <f>'Valbara i utveckling'!AL30</f>
        <v>0</v>
      </c>
      <c r="G143" s="115"/>
      <c r="H143" s="115">
        <f>'Valbara i utveckling'!AL31</f>
        <v>0</v>
      </c>
      <c r="I143" s="115"/>
      <c r="J143" s="116">
        <f>'Valbara i utveckling'!AL32</f>
        <v>0</v>
      </c>
    </row>
    <row r="144" spans="3:10" hidden="1" outlineLevel="1" x14ac:dyDescent="0.25">
      <c r="C144" s="107">
        <f>'Valbara i utveckling'!AP1</f>
        <v>0</v>
      </c>
      <c r="D144" s="114">
        <f>'Valbara i utveckling'!AP25</f>
        <v>0</v>
      </c>
      <c r="E144" s="115"/>
      <c r="F144" s="115">
        <f>'Valbara i utveckling'!AP30</f>
        <v>0</v>
      </c>
      <c r="G144" s="115"/>
      <c r="H144" s="115">
        <f>'Valbara i utveckling'!AP31</f>
        <v>0</v>
      </c>
      <c r="I144" s="115"/>
      <c r="J144" s="126">
        <f>'Valbara i utveckling'!AP32</f>
        <v>0</v>
      </c>
    </row>
    <row r="145" spans="3:10" hidden="1" outlineLevel="1" x14ac:dyDescent="0.25">
      <c r="C145" s="107">
        <f>'Valbara i utveckling'!AT1</f>
        <v>0</v>
      </c>
      <c r="D145" s="114">
        <f>'Valbara i utveckling'!AT25</f>
        <v>0</v>
      </c>
      <c r="E145" s="115"/>
      <c r="F145" s="115">
        <f>'Valbara i utveckling'!AT30</f>
        <v>0</v>
      </c>
      <c r="G145" s="115"/>
      <c r="H145" s="115">
        <f>'Valbara i utveckling'!AT31</f>
        <v>0</v>
      </c>
      <c r="I145" s="115"/>
      <c r="J145" s="126">
        <f>'Valbara i utveckling'!AT32</f>
        <v>0</v>
      </c>
    </row>
    <row r="146" spans="3:10" hidden="1" outlineLevel="1" x14ac:dyDescent="0.25">
      <c r="C146" s="107">
        <f>'Valbara i utveckling'!AX1</f>
        <v>0</v>
      </c>
      <c r="D146" s="114">
        <f>'Valbara i utveckling'!AX25</f>
        <v>0</v>
      </c>
      <c r="E146" s="115"/>
      <c r="F146" s="115">
        <f>'Valbara i utveckling'!AX30</f>
        <v>0</v>
      </c>
      <c r="G146" s="115"/>
      <c r="H146" s="115">
        <f>'Valbara i utveckling'!AX31</f>
        <v>0</v>
      </c>
      <c r="I146" s="115"/>
      <c r="J146" s="126">
        <f>'Valbara i utveckling'!AX32</f>
        <v>0</v>
      </c>
    </row>
    <row r="147" spans="3:10" hidden="1" outlineLevel="1" x14ac:dyDescent="0.25">
      <c r="C147" s="107">
        <f>'Valbara i utveckling'!BB1</f>
        <v>0</v>
      </c>
      <c r="D147" s="114">
        <f>'Valbara i utveckling'!BB25</f>
        <v>0</v>
      </c>
      <c r="E147" s="115"/>
      <c r="F147" s="115">
        <f>'Valbara i utveckling'!BB30</f>
        <v>0</v>
      </c>
      <c r="G147" s="115"/>
      <c r="H147" s="115">
        <f>'Valbara i utveckling'!BB31</f>
        <v>0</v>
      </c>
      <c r="I147" s="115"/>
      <c r="J147" s="126">
        <f>'Valbara i utveckling'!BB32</f>
        <v>0</v>
      </c>
    </row>
    <row r="148" spans="3:10" hidden="1" outlineLevel="1" x14ac:dyDescent="0.25">
      <c r="C148" s="107">
        <f>'Valbara i utveckling'!BF1</f>
        <v>0</v>
      </c>
      <c r="D148" s="114">
        <f>'Valbara i utveckling'!BF25</f>
        <v>0</v>
      </c>
      <c r="E148" s="115"/>
      <c r="F148" s="115">
        <f>'Valbara i utveckling'!BF30</f>
        <v>0</v>
      </c>
      <c r="G148" s="115"/>
      <c r="H148" s="115">
        <f>'Valbara i utveckling'!BF31</f>
        <v>0</v>
      </c>
      <c r="I148" s="115"/>
      <c r="J148" s="126">
        <f>'Valbara i utveckling'!BF32</f>
        <v>0</v>
      </c>
    </row>
    <row r="149" spans="3:10" ht="15" hidden="1" customHeight="1" outlineLevel="1" x14ac:dyDescent="0.25">
      <c r="C149" s="107">
        <f>'Valbara i utveckling'!BJ1</f>
        <v>0</v>
      </c>
      <c r="D149" s="114">
        <f>'Valbara i utveckling'!BJ25</f>
        <v>0</v>
      </c>
      <c r="E149" s="115"/>
      <c r="F149" s="115">
        <f>'Valbara i utveckling'!BJ30</f>
        <v>0</v>
      </c>
      <c r="G149" s="115"/>
      <c r="H149" s="115">
        <f>'Valbara i utveckling'!BJ31</f>
        <v>0</v>
      </c>
      <c r="I149" s="115"/>
      <c r="J149" s="126">
        <f>'Valbara i utveckling'!BJ32</f>
        <v>0</v>
      </c>
    </row>
    <row r="150" spans="3:10" ht="15" hidden="1" customHeight="1" outlineLevel="1" x14ac:dyDescent="0.25">
      <c r="C150" s="107">
        <f>'Valbara i utveckling'!BN1</f>
        <v>0</v>
      </c>
      <c r="D150" s="114">
        <f>'Valbara i utveckling'!BN25</f>
        <v>0</v>
      </c>
      <c r="E150" s="115"/>
      <c r="F150" s="115">
        <f>'Valbara i utveckling'!BN30</f>
        <v>0</v>
      </c>
      <c r="G150" s="115"/>
      <c r="H150" s="115">
        <f>'Valbara i utveckling'!BN31</f>
        <v>0</v>
      </c>
      <c r="I150" s="115"/>
      <c r="J150" s="126">
        <f>'Valbara i utveckling'!BN32</f>
        <v>0</v>
      </c>
    </row>
    <row r="151" spans="3:10" ht="15" hidden="1" customHeight="1" outlineLevel="1" x14ac:dyDescent="0.25">
      <c r="C151" s="107">
        <f>'Valbara i utveckling'!BR1</f>
        <v>0</v>
      </c>
      <c r="D151" s="114">
        <f>'Valbara i utveckling'!BR25</f>
        <v>0</v>
      </c>
      <c r="E151" s="115"/>
      <c r="F151" s="115">
        <f>'Valbara i utveckling'!BR30</f>
        <v>0</v>
      </c>
      <c r="G151" s="115"/>
      <c r="H151" s="115">
        <f>'Valbara i utveckling'!BR31</f>
        <v>0</v>
      </c>
      <c r="I151" s="115"/>
      <c r="J151" s="116">
        <f>'Valbara i utveckling'!BR32</f>
        <v>0</v>
      </c>
    </row>
    <row r="152" spans="3:10" ht="15" hidden="1" customHeight="1" outlineLevel="1" x14ac:dyDescent="0.25">
      <c r="C152" s="107">
        <f>'Valbara i utveckling'!BV1</f>
        <v>0</v>
      </c>
      <c r="D152" s="114">
        <f>'Valbara i utveckling'!BV25</f>
        <v>0</v>
      </c>
      <c r="E152" s="115"/>
      <c r="F152" s="115">
        <f>'Valbara i utveckling'!BV30</f>
        <v>0</v>
      </c>
      <c r="G152" s="115"/>
      <c r="H152" s="115">
        <f>'Valbara i utveckling'!BV31</f>
        <v>0</v>
      </c>
      <c r="I152" s="115"/>
      <c r="J152" s="116">
        <f>'Valbara i utveckling'!BV32</f>
        <v>0</v>
      </c>
    </row>
    <row r="153" spans="3:10" ht="15" hidden="1" customHeight="1" outlineLevel="1" x14ac:dyDescent="0.25">
      <c r="C153" s="107">
        <f>'Valbara i utveckling'!BZ1</f>
        <v>0</v>
      </c>
      <c r="D153" s="114">
        <f>'Valbara i utveckling'!BZ25</f>
        <v>0</v>
      </c>
      <c r="E153" s="115"/>
      <c r="F153" s="115">
        <f>'Valbara i utveckling'!BZ30</f>
        <v>0</v>
      </c>
      <c r="G153" s="115"/>
      <c r="H153" s="115">
        <f>'Valbara i utveckling'!BZ31</f>
        <v>0</v>
      </c>
      <c r="I153" s="115"/>
      <c r="J153" s="116">
        <f>'Valbara i utveckling'!BZ32</f>
        <v>0</v>
      </c>
    </row>
    <row r="154" spans="3:10" ht="15" hidden="1" customHeight="1" outlineLevel="1" x14ac:dyDescent="0.25">
      <c r="C154" s="222">
        <f>'Valbara i utveckling'!CD1</f>
        <v>0</v>
      </c>
      <c r="D154" s="114">
        <f>'Valbara i utveckling'!CD25</f>
        <v>0</v>
      </c>
      <c r="E154" s="90"/>
      <c r="F154" s="90">
        <f>'Valbara i utveckling'!CD30</f>
        <v>0</v>
      </c>
      <c r="G154" s="90"/>
      <c r="H154" s="90">
        <f>'Valbara i utveckling'!CD31</f>
        <v>0</v>
      </c>
      <c r="I154" s="90"/>
      <c r="J154" s="223">
        <f>'Valbara i utveckling'!CD32</f>
        <v>0</v>
      </c>
    </row>
    <row r="155" spans="3:10" ht="15" hidden="1" customHeight="1" outlineLevel="1" x14ac:dyDescent="0.25">
      <c r="C155" s="222">
        <f>'Valbara i utveckling'!CH1</f>
        <v>0</v>
      </c>
      <c r="D155" s="114">
        <f>'Valbara i utveckling'!CH25</f>
        <v>0</v>
      </c>
      <c r="E155" s="90"/>
      <c r="F155" s="90">
        <f>'Valbara i utveckling'!CH30</f>
        <v>0</v>
      </c>
      <c r="G155" s="90"/>
      <c r="H155" s="90">
        <f>'Valbara i utveckling'!CH31</f>
        <v>0</v>
      </c>
      <c r="I155" s="90"/>
      <c r="J155" s="223">
        <f>'Valbara i utveckling'!CH32</f>
        <v>0</v>
      </c>
    </row>
    <row r="156" spans="3:10" ht="15" hidden="1" customHeight="1" outlineLevel="1" x14ac:dyDescent="0.25">
      <c r="C156" s="222">
        <f>'Valbara i utveckling'!CL1</f>
        <v>0</v>
      </c>
      <c r="D156" s="114">
        <f>'Valbara i utveckling'!CL25</f>
        <v>0</v>
      </c>
      <c r="E156" s="90"/>
      <c r="F156" s="90">
        <f>'Valbara i utveckling'!CL30</f>
        <v>0</v>
      </c>
      <c r="G156" s="90"/>
      <c r="H156" s="90">
        <f>'Valbara i utveckling'!CL31</f>
        <v>0</v>
      </c>
      <c r="I156" s="90"/>
      <c r="J156" s="223">
        <f>'Valbara i utveckling'!CL32</f>
        <v>0</v>
      </c>
    </row>
    <row r="157" spans="3:10" ht="15" hidden="1" customHeight="1" outlineLevel="1" x14ac:dyDescent="0.25">
      <c r="C157" s="222">
        <f>'Valbara i utveckling'!CP1</f>
        <v>0</v>
      </c>
      <c r="D157" s="114">
        <f>'Valbara i utveckling'!CP25</f>
        <v>0</v>
      </c>
      <c r="E157" s="90"/>
      <c r="F157" s="90">
        <f>'Valbara i utveckling'!CP30</f>
        <v>0</v>
      </c>
      <c r="G157" s="90"/>
      <c r="H157" s="90">
        <f>'Valbara i utveckling'!CP31</f>
        <v>0</v>
      </c>
      <c r="I157" s="90"/>
      <c r="J157" s="223">
        <f>'Valbara i utveckling'!CP32</f>
        <v>0</v>
      </c>
    </row>
    <row r="158" spans="3:10" ht="15" hidden="1" customHeight="1" outlineLevel="1" x14ac:dyDescent="0.25">
      <c r="C158" s="222">
        <f>'Valbara i utveckling'!CT1</f>
        <v>0</v>
      </c>
      <c r="D158" s="114">
        <f>'Valbara i utveckling'!CT25</f>
        <v>0</v>
      </c>
      <c r="E158" s="90"/>
      <c r="F158" s="90">
        <f>'Valbara i utveckling'!CT30</f>
        <v>0</v>
      </c>
      <c r="G158" s="90"/>
      <c r="H158" s="90">
        <f>'Valbara i utveckling'!CT31</f>
        <v>0</v>
      </c>
      <c r="I158" s="90"/>
      <c r="J158" s="223">
        <f>'Valbara i utveckling'!CT32</f>
        <v>0</v>
      </c>
    </row>
    <row r="159" spans="3:10" ht="15" hidden="1" customHeight="1" outlineLevel="1" x14ac:dyDescent="0.25">
      <c r="C159" s="222">
        <f>'Valbara i utveckling'!CX1</f>
        <v>0</v>
      </c>
      <c r="D159" s="114">
        <f>'Valbara i utveckling'!CX25</f>
        <v>0</v>
      </c>
      <c r="E159" s="90"/>
      <c r="F159" s="90">
        <f>'Valbara i utveckling'!CX30</f>
        <v>0</v>
      </c>
      <c r="G159" s="90"/>
      <c r="H159" s="90">
        <f>'Valbara i utveckling'!CX31</f>
        <v>0</v>
      </c>
      <c r="I159" s="90"/>
      <c r="J159" s="223">
        <f>'Valbara i utveckling'!CX32</f>
        <v>0</v>
      </c>
    </row>
    <row r="160" spans="3:10" ht="15" hidden="1" customHeight="1" outlineLevel="1" x14ac:dyDescent="0.25">
      <c r="C160" s="222">
        <f>'Valbara i utveckling'!DB1</f>
        <v>0</v>
      </c>
      <c r="D160" s="114">
        <f>'Valbara i utveckling'!DB25</f>
        <v>0</v>
      </c>
      <c r="E160" s="90"/>
      <c r="F160" s="90">
        <f>'Valbara i utveckling'!DB30</f>
        <v>0</v>
      </c>
      <c r="G160" s="90"/>
      <c r="H160" s="90">
        <f>'Valbara i utveckling'!DB31</f>
        <v>0</v>
      </c>
      <c r="I160" s="90"/>
      <c r="J160" s="223">
        <f>'Valbara i utveckling'!DB32</f>
        <v>0</v>
      </c>
    </row>
    <row r="161" spans="3:10" ht="15" hidden="1" customHeight="1" outlineLevel="1" x14ac:dyDescent="0.25">
      <c r="C161" s="222">
        <f>'Valbara i utveckling'!DF1</f>
        <v>0</v>
      </c>
      <c r="D161" s="114">
        <f>'Valbara i utveckling'!DF25</f>
        <v>0</v>
      </c>
      <c r="E161" s="90"/>
      <c r="F161" s="90">
        <f>'Valbara i utveckling'!DF30</f>
        <v>0</v>
      </c>
      <c r="G161" s="90"/>
      <c r="H161" s="90">
        <f>'Valbara i utveckling'!DF31</f>
        <v>0</v>
      </c>
      <c r="I161" s="90"/>
      <c r="J161" s="223">
        <f>'Valbara i utveckling'!DF32</f>
        <v>0</v>
      </c>
    </row>
    <row r="162" spans="3:10" ht="15" hidden="1" customHeight="1" outlineLevel="1" x14ac:dyDescent="0.25">
      <c r="C162" s="222">
        <f>'Valbara i utveckling'!DJ1</f>
        <v>0</v>
      </c>
      <c r="D162" s="114">
        <f>'Valbara i utveckling'!DJ25</f>
        <v>0</v>
      </c>
      <c r="E162" s="90"/>
      <c r="F162" s="90">
        <f>'Valbara i utveckling'!DJ30</f>
        <v>0</v>
      </c>
      <c r="G162" s="90"/>
      <c r="H162" s="90">
        <f>'Valbara i utveckling'!DJ31</f>
        <v>0</v>
      </c>
      <c r="I162" s="90"/>
      <c r="J162" s="223">
        <f>'Valbara i utveckling'!DJ32</f>
        <v>0</v>
      </c>
    </row>
    <row r="163" spans="3:10" ht="15" hidden="1" customHeight="1" outlineLevel="1" thickBot="1" x14ac:dyDescent="0.3">
      <c r="C163" s="224">
        <f>'Valbara i utveckling'!DN1</f>
        <v>0</v>
      </c>
      <c r="D163" s="118">
        <f>'Valbara i utveckling'!DN25</f>
        <v>0</v>
      </c>
      <c r="E163" s="225"/>
      <c r="F163" s="225">
        <f>'Valbara i utveckling'!DN30</f>
        <v>0</v>
      </c>
      <c r="G163" s="225"/>
      <c r="H163" s="225">
        <f>'Valbara i utveckling'!DN31</f>
        <v>0</v>
      </c>
      <c r="I163" s="225"/>
      <c r="J163" s="226">
        <f>'Valbara i utveckling'!DN32</f>
        <v>0</v>
      </c>
    </row>
    <row r="164" spans="3:10" hidden="1" outlineLevel="1" x14ac:dyDescent="0.25">
      <c r="C164" s="115"/>
      <c r="D164" s="115"/>
      <c r="E164" s="115"/>
      <c r="F164" s="115"/>
      <c r="G164" s="115"/>
      <c r="H164" s="115"/>
      <c r="I164" s="115"/>
      <c r="J164" s="115"/>
    </row>
    <row r="165" spans="3:10" collapsed="1" x14ac:dyDescent="0.25">
      <c r="C165" s="115"/>
      <c r="D165" s="115"/>
      <c r="E165" s="115"/>
      <c r="F165" s="115"/>
      <c r="G165" s="115"/>
      <c r="H165" s="115"/>
      <c r="I165" s="115"/>
      <c r="J165" s="115"/>
    </row>
  </sheetData>
  <mergeCells count="3">
    <mergeCell ref="C2:J2"/>
    <mergeCell ref="A3:A7"/>
    <mergeCell ref="C3:J3"/>
  </mergeCells>
  <conditionalFormatting sqref="D8:D55">
    <cfRule type="cellIs" dxfId="3" priority="1" operator="equal">
      <formula>0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0B0CC-BD94-487B-B119-092A814D647B}">
  <sheetPr>
    <tabColor rgb="FF92D050"/>
  </sheetPr>
  <dimension ref="A1:K165"/>
  <sheetViews>
    <sheetView showZeros="0" workbookViewId="0">
      <selection activeCell="A195" sqref="A195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5.85546875" customWidth="1"/>
    <col min="6" max="6" width="28.85546875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58" t="str">
        <f>'Gemensamma Tjänster'!B27</f>
        <v>Region Jämtland Härjedalen</v>
      </c>
    </row>
    <row r="2" spans="1:11" ht="75.75" customHeight="1" x14ac:dyDescent="0.4">
      <c r="C2" s="312" t="s">
        <v>60</v>
      </c>
      <c r="D2" s="313"/>
      <c r="E2" s="313"/>
      <c r="F2" s="313"/>
      <c r="G2" s="313"/>
      <c r="H2" s="313"/>
      <c r="I2" s="313"/>
      <c r="J2" s="314"/>
    </row>
    <row r="3" spans="1:11" ht="21.75" customHeight="1" thickBot="1" x14ac:dyDescent="0.3">
      <c r="A3" s="318" t="s">
        <v>41</v>
      </c>
      <c r="C3" s="315" t="s">
        <v>42</v>
      </c>
      <c r="D3" s="316"/>
      <c r="E3" s="316"/>
      <c r="F3" s="316"/>
      <c r="G3" s="316"/>
      <c r="H3" s="316"/>
      <c r="I3" s="316"/>
      <c r="J3" s="317"/>
    </row>
    <row r="4" spans="1:11" x14ac:dyDescent="0.25">
      <c r="A4" s="318"/>
    </row>
    <row r="5" spans="1:11" ht="15.75" x14ac:dyDescent="0.25">
      <c r="A5" s="318"/>
      <c r="D5" s="52" t="s">
        <v>190</v>
      </c>
      <c r="E5" s="56"/>
      <c r="F5" s="52"/>
      <c r="G5" s="52"/>
      <c r="H5" s="57"/>
      <c r="I5" s="52"/>
      <c r="J5" s="52"/>
      <c r="K5" s="7"/>
    </row>
    <row r="6" spans="1:11" ht="15.75" thickBot="1" x14ac:dyDescent="0.3">
      <c r="A6" s="318"/>
    </row>
    <row r="7" spans="1:11" ht="30" x14ac:dyDescent="0.25">
      <c r="A7" s="318"/>
      <c r="C7" s="108" t="s">
        <v>30</v>
      </c>
      <c r="D7" s="109">
        <f>SUM(D8:D55)</f>
        <v>8758122.8976160921</v>
      </c>
      <c r="E7" s="110"/>
      <c r="F7" s="111" t="s">
        <v>36</v>
      </c>
      <c r="G7" s="111"/>
      <c r="H7" s="96" t="s">
        <v>37</v>
      </c>
      <c r="I7" s="112"/>
      <c r="J7" s="113" t="s">
        <v>46</v>
      </c>
      <c r="K7" s="53"/>
    </row>
    <row r="8" spans="1:11" ht="14.25" hidden="1" customHeight="1" outlineLevel="1" x14ac:dyDescent="0.25">
      <c r="C8" s="107" t="str">
        <f>'Gemensamma Tjänster'!E2</f>
        <v>Identifierings-tjänster SITHS</v>
      </c>
      <c r="D8" s="114">
        <f>'Gemensamma Tjänster'!E27</f>
        <v>645521.71426737937</v>
      </c>
      <c r="E8" s="115"/>
      <c r="F8" s="94" t="str">
        <f>'Gemensamma Tjänster'!E31</f>
        <v>Kvartal förskott</v>
      </c>
      <c r="G8" s="115"/>
      <c r="H8" s="94" t="str">
        <f>'Gemensamma Tjänster'!E32</f>
        <v>Dec,Mar,Jun,Sep</v>
      </c>
      <c r="I8" s="115"/>
      <c r="J8" s="116" t="str">
        <f>'Gemensamma Tjänster'!E33</f>
        <v xml:space="preserve"> -</v>
      </c>
    </row>
    <row r="9" spans="1:11" ht="14.25" hidden="1" customHeight="1" outlineLevel="1" x14ac:dyDescent="0.25">
      <c r="C9" s="107" t="str">
        <f>'Gemensamma Tjänster'!F2</f>
        <v>Katalogtjänster HSA</v>
      </c>
      <c r="D9" s="114">
        <f>'Gemensamma Tjänster'!F27</f>
        <v>76917.852456626744</v>
      </c>
      <c r="E9" s="115"/>
      <c r="F9" s="94" t="str">
        <f>'Gemensamma Tjänster'!F31</f>
        <v>Kvartal förskott</v>
      </c>
      <c r="G9" s="115"/>
      <c r="H9" s="94" t="str">
        <f>'Gemensamma Tjänster'!F32</f>
        <v>Dec,Mar,Jun,Sep</v>
      </c>
      <c r="I9" s="115"/>
      <c r="J9" s="116" t="str">
        <f>'Gemensamma Tjänster'!F33</f>
        <v xml:space="preserve"> -</v>
      </c>
    </row>
    <row r="10" spans="1:11" ht="14.25" hidden="1" customHeight="1" outlineLevel="1" x14ac:dyDescent="0.25">
      <c r="C10" s="107" t="str">
        <f>'Gemensamma Tjänster'!G2</f>
        <v>Kommunikations-tjänster Sjunet</v>
      </c>
      <c r="D10" s="114">
        <f>'Gemensamma Tjänster'!G27</f>
        <v>14972.443571378313</v>
      </c>
      <c r="E10" s="115"/>
      <c r="F10" s="94" t="str">
        <f>'Gemensamma Tjänster'!G31</f>
        <v>Kvartal förskott</v>
      </c>
      <c r="G10" s="115"/>
      <c r="H10" s="94" t="str">
        <f>'Gemensamma Tjänster'!G32</f>
        <v>Dec,Mar,Jun,Sep</v>
      </c>
      <c r="I10" s="115"/>
      <c r="J10" s="116" t="str">
        <f>'Gemensamma Tjänster'!G33</f>
        <v xml:space="preserve"> -</v>
      </c>
    </row>
    <row r="11" spans="1:11" ht="14.25" hidden="1" customHeight="1" outlineLevel="1" x14ac:dyDescent="0.25">
      <c r="C11" s="107" t="str">
        <f>'Gemensamma Tjänster'!H2</f>
        <v>Säkerhetstjänster</v>
      </c>
      <c r="D11" s="114">
        <f>'Gemensamma Tjänster'!H27</f>
        <v>145849.19129171123</v>
      </c>
      <c r="E11" s="115"/>
      <c r="F11" s="94" t="str">
        <f>'Gemensamma Tjänster'!H31</f>
        <v>Kvartal förskott</v>
      </c>
      <c r="G11" s="115"/>
      <c r="H11" s="94" t="str">
        <f>'Gemensamma Tjänster'!H32</f>
        <v>Dec,Mar,Jun,Sep</v>
      </c>
      <c r="I11" s="115"/>
      <c r="J11" s="116" t="str">
        <f>'Gemensamma Tjänster'!H33</f>
        <v xml:space="preserve"> -</v>
      </c>
    </row>
    <row r="12" spans="1:11" ht="14.25" hidden="1" customHeight="1" outlineLevel="1" x14ac:dyDescent="0.25">
      <c r="C12" s="107" t="str">
        <f>'Gemensamma Tjänster'!I2</f>
        <v>1177 e-tjänster</v>
      </c>
      <c r="D12" s="114">
        <f>'Gemensamma Tjänster'!I27</f>
        <v>1049060.5384863447</v>
      </c>
      <c r="E12" s="115"/>
      <c r="F12" s="94" t="str">
        <f>'Gemensamma Tjänster'!I31</f>
        <v>Kvartal förskott</v>
      </c>
      <c r="G12" s="115"/>
      <c r="H12" s="94" t="str">
        <f>'Gemensamma Tjänster'!I32</f>
        <v>Dec,Mar,Jun,Sep</v>
      </c>
      <c r="I12" s="115"/>
      <c r="J12" s="116" t="str">
        <f>'Gemensamma Tjänster'!I33</f>
        <v xml:space="preserve"> -</v>
      </c>
    </row>
    <row r="13" spans="1:11" ht="14.25" hidden="1" customHeight="1" outlineLevel="1" x14ac:dyDescent="0.25">
      <c r="C13" s="107" t="str">
        <f>'Gemensamma Tjänster'!J2</f>
        <v xml:space="preserve">1177 på telefon </v>
      </c>
      <c r="D13" s="114">
        <f>'Gemensamma Tjänster'!J27</f>
        <v>806644.93634603347</v>
      </c>
      <c r="E13" s="115"/>
      <c r="F13" s="94" t="str">
        <f>'Gemensamma Tjänster'!J31</f>
        <v>Kvartal förskott</v>
      </c>
      <c r="G13" s="115"/>
      <c r="H13" s="94" t="str">
        <f>'Gemensamma Tjänster'!J32</f>
        <v>Dec,Mar,Jun,Sep</v>
      </c>
      <c r="I13" s="115"/>
      <c r="J13" s="116" t="str">
        <f>'Gemensamma Tjänster'!J33</f>
        <v xml:space="preserve"> -</v>
      </c>
    </row>
    <row r="14" spans="1:11" ht="14.25" hidden="1" customHeight="1" outlineLevel="1" x14ac:dyDescent="0.25">
      <c r="C14" s="107" t="str">
        <f>'Gemensamma Tjänster'!K2</f>
        <v>1177.se</v>
      </c>
      <c r="D14" s="114">
        <f>'Gemensamma Tjänster'!K27</f>
        <v>830705.34250014694</v>
      </c>
      <c r="E14" s="115"/>
      <c r="F14" s="94" t="str">
        <f>'Gemensamma Tjänster'!K31</f>
        <v>Kvartal förskott</v>
      </c>
      <c r="G14" s="115"/>
      <c r="H14" s="94" t="str">
        <f>'Gemensamma Tjänster'!K32</f>
        <v>Dec,Mar,Jun,Sep</v>
      </c>
      <c r="I14" s="115"/>
      <c r="J14" s="116" t="str">
        <f>'Gemensamma Tjänster'!K33</f>
        <v xml:space="preserve"> -</v>
      </c>
    </row>
    <row r="15" spans="1:11" ht="14.25" hidden="1" customHeight="1" outlineLevel="1" x14ac:dyDescent="0.25">
      <c r="C15" s="107" t="str">
        <f>'Gemensamma Tjänster'!L2</f>
        <v>Eira 
(biblioteks- konsortium)</v>
      </c>
      <c r="D15" s="114">
        <f>'Gemensamma Tjänster'!L27</f>
        <v>51951.676002924505</v>
      </c>
      <c r="E15" s="115"/>
      <c r="F15" s="94" t="str">
        <f>'Gemensamma Tjänster'!L31</f>
        <v>Kvartal förskott. Licens separat</v>
      </c>
      <c r="G15" s="115"/>
      <c r="H15" s="94" t="str">
        <f>'Gemensamma Tjänster'!L32</f>
        <v>Dec,Mar,Jun,Sep</v>
      </c>
      <c r="I15" s="115"/>
      <c r="J15" s="116" t="str">
        <f>'Gemensamma Tjänster'!L33</f>
        <v xml:space="preserve"> -</v>
      </c>
    </row>
    <row r="16" spans="1:11" ht="14.25" hidden="1" customHeight="1" outlineLevel="1" x14ac:dyDescent="0.25">
      <c r="C16" s="107" t="str">
        <f>'Gemensamma Tjänster'!M2</f>
        <v>Elektronisk remiss</v>
      </c>
      <c r="D16" s="114">
        <f>'Gemensamma Tjänster'!M27</f>
        <v>54278.638231378412</v>
      </c>
      <c r="E16" s="115"/>
      <c r="F16" s="94" t="str">
        <f>'Gemensamma Tjänster'!M31</f>
        <v>Kvartal förskott</v>
      </c>
      <c r="G16" s="115"/>
      <c r="H16" s="94" t="str">
        <f>'Gemensamma Tjänster'!M32</f>
        <v>Dec,Mar,Jun,Sep</v>
      </c>
      <c r="I16" s="115"/>
      <c r="J16" s="116" t="str">
        <f>'Gemensamma Tjänster'!M33</f>
        <v xml:space="preserve"> -</v>
      </c>
    </row>
    <row r="17" spans="3:10" ht="14.25" hidden="1" customHeight="1" outlineLevel="1" x14ac:dyDescent="0.25">
      <c r="C17" s="107" t="str">
        <f>'Gemensamma Tjänster'!N2</f>
        <v>Födelseanmälan</v>
      </c>
      <c r="D17" s="114">
        <f>'Gemensamma Tjänster'!N27</f>
        <v>37871.890243501854</v>
      </c>
      <c r="E17" s="115"/>
      <c r="F17" s="94" t="str">
        <f>'Gemensamma Tjänster'!N31</f>
        <v>Kvartal förskott</v>
      </c>
      <c r="G17" s="115"/>
      <c r="H17" s="94" t="str">
        <f>'Gemensamma Tjänster'!N32</f>
        <v>Dec,Mar,Jun,Sep</v>
      </c>
      <c r="I17" s="115"/>
      <c r="J17" s="116" t="str">
        <f>'Gemensamma Tjänster'!N33</f>
        <v xml:space="preserve"> -</v>
      </c>
    </row>
    <row r="18" spans="3:10" ht="14.25" hidden="1" customHeight="1" outlineLevel="1" x14ac:dyDescent="0.25">
      <c r="C18" s="107" t="str">
        <f>'Gemensamma Tjänster'!O2</f>
        <v>Infektions-verktyget</v>
      </c>
      <c r="D18" s="114">
        <f>'Gemensamma Tjänster'!O27</f>
        <v>125932.33122970394</v>
      </c>
      <c r="E18" s="115"/>
      <c r="F18" s="94" t="str">
        <f>'Gemensamma Tjänster'!O31</f>
        <v>Kvartal förskott</v>
      </c>
      <c r="G18" s="115"/>
      <c r="H18" s="94" t="str">
        <f>'Gemensamma Tjänster'!O32</f>
        <v>Dec,Mar,Jun,Sep</v>
      </c>
      <c r="I18" s="115"/>
      <c r="J18" s="116" t="str">
        <f>'Gemensamma Tjänster'!O33</f>
        <v xml:space="preserve"> -</v>
      </c>
    </row>
    <row r="19" spans="3:10" ht="14.25" hidden="1" customHeight="1" outlineLevel="1" x14ac:dyDescent="0.25">
      <c r="C19" s="107" t="str">
        <f>'Gemensamma Tjänster'!P2</f>
        <v>1177 journal</v>
      </c>
      <c r="D19" s="114">
        <f>'Gemensamma Tjänster'!P27</f>
        <v>347544.46741342131</v>
      </c>
      <c r="E19" s="115"/>
      <c r="F19" s="94" t="str">
        <f>'Gemensamma Tjänster'!P31</f>
        <v>Kvartal förskott</v>
      </c>
      <c r="G19" s="115"/>
      <c r="H19" s="94" t="str">
        <f>'Gemensamma Tjänster'!P32</f>
        <v>Dec,Mar,Jun,Sep</v>
      </c>
      <c r="I19" s="115"/>
      <c r="J19" s="116" t="str">
        <f>'Gemensamma Tjänster'!P33</f>
        <v xml:space="preserve"> -</v>
      </c>
    </row>
    <row r="20" spans="3:10" ht="14.25" hidden="1" customHeight="1" outlineLevel="1" x14ac:dyDescent="0.25">
      <c r="C20" s="107" t="str">
        <f>'Gemensamma Tjänster'!Q2</f>
        <v>Intygstjänster Webcert</v>
      </c>
      <c r="D20" s="114">
        <f>'Gemensamma Tjänster'!Q27</f>
        <v>184807.40070298285</v>
      </c>
      <c r="E20" s="115"/>
      <c r="F20" s="94" t="str">
        <f>'Gemensamma Tjänster'!Q31</f>
        <v>Kvartal förskott</v>
      </c>
      <c r="G20" s="115"/>
      <c r="H20" s="94" t="str">
        <f>'Gemensamma Tjänster'!Q32</f>
        <v>Dec,Mar,Jun,Sep</v>
      </c>
      <c r="I20" s="115"/>
      <c r="J20" s="116" t="str">
        <f>'Gemensamma Tjänster'!Q33</f>
        <v xml:space="preserve"> -</v>
      </c>
    </row>
    <row r="21" spans="3:10" ht="14.25" hidden="1" customHeight="1" outlineLevel="1" x14ac:dyDescent="0.25">
      <c r="C21" s="107" t="str">
        <f>'Gemensamma Tjänster'!R2</f>
        <v>Nationell patientöversikt</v>
      </c>
      <c r="D21" s="114">
        <f>'Gemensamma Tjänster'!R27</f>
        <v>192831.23448163513</v>
      </c>
      <c r="E21" s="115"/>
      <c r="F21" s="94" t="str">
        <f>'Gemensamma Tjänster'!R31</f>
        <v>Kvartal förskott</v>
      </c>
      <c r="G21" s="115"/>
      <c r="H21" s="94" t="str">
        <f>'Gemensamma Tjänster'!R32</f>
        <v>Dec,Mar,Jun,Sep</v>
      </c>
      <c r="I21" s="115"/>
      <c r="J21" s="116" t="str">
        <f>'Gemensamma Tjänster'!R33</f>
        <v xml:space="preserve"> -</v>
      </c>
    </row>
    <row r="22" spans="3:10" ht="14.25" hidden="1" customHeight="1" outlineLevel="1" x14ac:dyDescent="0.25">
      <c r="C22" s="107" t="str">
        <f>'Gemensamma Tjänster'!S2</f>
        <v>Pascal</v>
      </c>
      <c r="D22" s="114">
        <f>'Gemensamma Tjänster'!S27</f>
        <v>42491.520501984247</v>
      </c>
      <c r="E22" s="115"/>
      <c r="F22" s="94" t="str">
        <f>'Gemensamma Tjänster'!S31</f>
        <v>Kvartal förskott</v>
      </c>
      <c r="G22" s="115"/>
      <c r="H22" s="94" t="str">
        <f>'Gemensamma Tjänster'!S32</f>
        <v>Dec,Mar,Jun,Sep</v>
      </c>
      <c r="I22" s="115"/>
      <c r="J22" s="116" t="str">
        <f>'Gemensamma Tjänster'!S33</f>
        <v xml:space="preserve"> -</v>
      </c>
    </row>
    <row r="23" spans="3:10" ht="14.25" hidden="1" customHeight="1" outlineLevel="1" x14ac:dyDescent="0.25">
      <c r="C23" s="107" t="str">
        <f>'Gemensamma Tjänster'!T2</f>
        <v>Rikshandboken i barnhälsovård</v>
      </c>
      <c r="D23" s="114">
        <f>'Gemensamma Tjänster'!T27</f>
        <v>125125.40891381181</v>
      </c>
      <c r="E23" s="115"/>
      <c r="F23" s="94" t="str">
        <f>'Gemensamma Tjänster'!T31</f>
        <v>Kvartal förskott</v>
      </c>
      <c r="G23" s="115"/>
      <c r="H23" s="94" t="str">
        <f>'Gemensamma Tjänster'!T32</f>
        <v>Dec,Mar,Jun,Sep</v>
      </c>
      <c r="I23" s="115"/>
      <c r="J23" s="116" t="str">
        <f>'Gemensamma Tjänster'!T33</f>
        <v xml:space="preserve"> -</v>
      </c>
    </row>
    <row r="24" spans="3:10" ht="14.25" hidden="1" customHeight="1" outlineLevel="1" x14ac:dyDescent="0.25">
      <c r="C24" s="107" t="str">
        <f>'Gemensamma Tjänster'!U2</f>
        <v>1177 högkostnadsskydd</v>
      </c>
      <c r="D24" s="114">
        <f>'Gemensamma Tjänster'!U27</f>
        <v>93590.884808747709</v>
      </c>
      <c r="E24" s="115"/>
      <c r="F24" s="94" t="str">
        <f>'Gemensamma Tjänster'!U31</f>
        <v>Kvartal förskott</v>
      </c>
      <c r="G24" s="115"/>
      <c r="H24" s="94" t="str">
        <f>'Gemensamma Tjänster'!U32</f>
        <v>Dec,Mar,Jun,Sep</v>
      </c>
      <c r="I24" s="115"/>
      <c r="J24" s="116" t="str">
        <f>'Gemensamma Tjänster'!U33</f>
        <v xml:space="preserve"> -</v>
      </c>
    </row>
    <row r="25" spans="3:10" ht="14.25" hidden="1" customHeight="1" outlineLevel="1" x14ac:dyDescent="0.25">
      <c r="C25" s="107" t="str">
        <f>'Gemensamma Tjänster'!V2</f>
        <v>NKK Nationellt kliniskt kunskapsstöd</v>
      </c>
      <c r="D25" s="114">
        <f>'Gemensamma Tjänster'!V27</f>
        <v>424844.59931720194</v>
      </c>
      <c r="E25" s="115"/>
      <c r="F25" s="94" t="str">
        <f>'Gemensamma Tjänster'!V31</f>
        <v>Kvartal förskott</v>
      </c>
      <c r="G25" s="115"/>
      <c r="H25" s="94" t="str">
        <f>'Gemensamma Tjänster'!V32</f>
        <v>Dec,Mar,Jun,Sep</v>
      </c>
      <c r="I25" s="115"/>
      <c r="J25" s="116">
        <f>'Gemensamma Tjänster'!V33</f>
        <v>0</v>
      </c>
    </row>
    <row r="26" spans="3:10" ht="14.25" hidden="1" customHeight="1" outlineLevel="1" x14ac:dyDescent="0.25">
      <c r="C26" s="107" t="str">
        <f>'Gemensamma Tjänster'!W2</f>
        <v>Svenska informationstjänster för läkemedel (Sil)</v>
      </c>
      <c r="D26" s="114">
        <f>'Gemensamma Tjänster'!W27</f>
        <v>608825.91329929023</v>
      </c>
      <c r="E26" s="115"/>
      <c r="F26" s="94" t="str">
        <f>'Gemensamma Tjänster'!W31</f>
        <v>Kvartal förskott</v>
      </c>
      <c r="G26" s="115"/>
      <c r="H26" s="94" t="str">
        <f>'Gemensamma Tjänster'!W32</f>
        <v>Dec,Mar,Jun,Sep</v>
      </c>
      <c r="I26" s="115"/>
      <c r="J26" s="116" t="str">
        <f>'Gemensamma Tjänster'!W33</f>
        <v xml:space="preserve"> -</v>
      </c>
    </row>
    <row r="27" spans="3:10" ht="14.25" hidden="1" customHeight="1" outlineLevel="1" x14ac:dyDescent="0.25">
      <c r="C27" s="107" t="str">
        <f>'Gemensamma Tjänster'!X2</f>
        <v>UMO (Youmo)</v>
      </c>
      <c r="D27" s="114">
        <f>'Gemensamma Tjänster'!X27</f>
        <v>250875.17396954514</v>
      </c>
      <c r="E27" s="115"/>
      <c r="F27" s="94" t="str">
        <f>'Gemensamma Tjänster'!X31</f>
        <v>Kvartal förskott</v>
      </c>
      <c r="G27" s="115"/>
      <c r="H27" s="94" t="str">
        <f>'Gemensamma Tjänster'!X32</f>
        <v>Dec,Mar,Jun,Sep</v>
      </c>
      <c r="I27" s="115"/>
      <c r="J27" s="116" t="str">
        <f>'Gemensamma Tjänster'!X33</f>
        <v xml:space="preserve"> -</v>
      </c>
    </row>
    <row r="28" spans="3:10" ht="14.25" hidden="1" customHeight="1" outlineLevel="1" x14ac:dyDescent="0.25">
      <c r="C28" s="107" t="str">
        <f>'Gemensamma Tjänster'!Y2</f>
        <v>Vårdhandboken</v>
      </c>
      <c r="D28" s="114">
        <f>'Gemensamma Tjänster'!Y27</f>
        <v>132711.48733609263</v>
      </c>
      <c r="E28" s="115"/>
      <c r="F28" s="94" t="str">
        <f>'Gemensamma Tjänster'!Y31</f>
        <v>Kvartal förskott</v>
      </c>
      <c r="G28" s="115"/>
      <c r="H28" s="94" t="str">
        <f>'Gemensamma Tjänster'!Y32</f>
        <v>Dec,Mar,Jun,Sep</v>
      </c>
      <c r="I28" s="115"/>
      <c r="J28" s="116" t="str">
        <f>'Gemensamma Tjänster'!Y33</f>
        <v xml:space="preserve"> -</v>
      </c>
    </row>
    <row r="29" spans="3:10" ht="14.25" hidden="1" customHeight="1" outlineLevel="1" x14ac:dyDescent="0.25">
      <c r="C29" s="107" t="str">
        <f>'Gemensamma Tjänster'!Z2</f>
        <v>1177 rådgivningsstöd webb</v>
      </c>
      <c r="D29" s="114">
        <f>'Gemensamma Tjänster'!Z27</f>
        <v>107547.61491499681</v>
      </c>
      <c r="E29" s="115"/>
      <c r="F29" s="94" t="str">
        <f>'Gemensamma Tjänster'!Z31</f>
        <v>Kvartal förskott</v>
      </c>
      <c r="G29" s="115"/>
      <c r="H29" s="94" t="str">
        <f>'Gemensamma Tjänster'!Z32</f>
        <v>Dec,Mar,Jun,Sep</v>
      </c>
      <c r="I29" s="115"/>
      <c r="J29" s="116" t="str">
        <f>'Gemensamma Tjänster'!Z33</f>
        <v xml:space="preserve"> -</v>
      </c>
    </row>
    <row r="30" spans="3:10" ht="14.25" hidden="1" customHeight="1" outlineLevel="1" x14ac:dyDescent="0.25">
      <c r="C30" s="107" t="str">
        <f>'Gemensamma Tjänster'!AA2</f>
        <v>1177  stöd och behandlings-plattform</v>
      </c>
      <c r="D30" s="114">
        <f>'Gemensamma Tjänster'!AA27</f>
        <v>469807.31941160583</v>
      </c>
      <c r="E30" s="115"/>
      <c r="F30" s="94" t="str">
        <f>'Gemensamma Tjänster'!AA31</f>
        <v>Kvartal förskott</v>
      </c>
      <c r="G30" s="115"/>
      <c r="H30" s="94" t="str">
        <f>'Gemensamma Tjänster'!AA32</f>
        <v>Dec,Mar,Jun,Sep</v>
      </c>
      <c r="I30" s="115"/>
      <c r="J30" s="116" t="str">
        <f>'Gemensamma Tjänster'!AA33</f>
        <v xml:space="preserve"> -</v>
      </c>
    </row>
    <row r="31" spans="3:10" ht="14.25" hidden="1" customHeight="1" outlineLevel="1" x14ac:dyDescent="0.25">
      <c r="C31" s="107" t="str">
        <f>'Gemensamma Tjänster'!AB2</f>
        <v>Utomläns- fakturering</v>
      </c>
      <c r="D31" s="114">
        <f>'Gemensamma Tjänster'!AB27</f>
        <v>47302.794810491025</v>
      </c>
      <c r="E31" s="115"/>
      <c r="F31" s="94" t="str">
        <f>'Gemensamma Tjänster'!AB31</f>
        <v>Kvartal förskott</v>
      </c>
      <c r="G31" s="115"/>
      <c r="H31" s="94" t="str">
        <f>'Gemensamma Tjänster'!AB32</f>
        <v>Dec,Mar,Jun,Sep</v>
      </c>
      <c r="I31" s="115"/>
      <c r="J31" s="116" t="str">
        <f>'Gemensamma Tjänster'!AB33</f>
        <v xml:space="preserve"> -</v>
      </c>
    </row>
    <row r="32" spans="3:10" ht="14.25" hidden="1" customHeight="1" outlineLevel="1" x14ac:dyDescent="0.25">
      <c r="C32" s="107" t="str">
        <f>'Gemensamma Tjänster'!AC2</f>
        <v>Gemensam infrastruktur</v>
      </c>
      <c r="D32" s="114">
        <f>'Gemensamma Tjänster'!AC27</f>
        <v>1046297.8382073093</v>
      </c>
      <c r="E32" s="115"/>
      <c r="F32" s="94" t="str">
        <f>'Gemensamma Tjänster'!AC31</f>
        <v>Kvartal förskott</v>
      </c>
      <c r="G32" s="115"/>
      <c r="H32" s="94" t="str">
        <f>'Gemensamma Tjänster'!AC32</f>
        <v>Dec,Mar,Jun,Sep</v>
      </c>
      <c r="I32" s="115"/>
      <c r="J32" s="116" t="str">
        <f>'Gemensamma Tjänster'!AC33</f>
        <v xml:space="preserve"> -</v>
      </c>
    </row>
    <row r="33" spans="3:10" ht="14.25" hidden="1" customHeight="1" outlineLevel="1" x14ac:dyDescent="0.25">
      <c r="C33" s="107" t="str">
        <f>'Gemensamma Tjänster'!AD2</f>
        <v>Gemensam arkitektur</v>
      </c>
      <c r="D33" s="114">
        <f>'Gemensamma Tjänster'!AD27</f>
        <v>302728.00198877288</v>
      </c>
      <c r="E33" s="115"/>
      <c r="F33" s="94" t="str">
        <f>'Gemensamma Tjänster'!AD31</f>
        <v>Kvartal förskott</v>
      </c>
      <c r="G33" s="115"/>
      <c r="H33" s="94" t="str">
        <f>'Gemensamma Tjänster'!AD32</f>
        <v>Dec,Mar,Jun,Sep</v>
      </c>
      <c r="I33" s="115"/>
      <c r="J33" s="116" t="str">
        <f>'Gemensamma Tjänster'!AD33</f>
        <v xml:space="preserve"> -</v>
      </c>
    </row>
    <row r="34" spans="3:10" ht="14.25" hidden="1" customHeight="1" outlineLevel="1" x14ac:dyDescent="0.25">
      <c r="C34" s="107" t="str">
        <f>'Gemensamma Tjänster'!AE2</f>
        <v>1177 listning</v>
      </c>
      <c r="D34" s="114">
        <f>'Gemensamma Tjänster'!AE27</f>
        <v>78895.820783457311</v>
      </c>
      <c r="E34" s="115"/>
      <c r="F34" s="94" t="str">
        <f>'Gemensamma Tjänster'!AE31</f>
        <v>Kvartal förskott</v>
      </c>
      <c r="G34" s="115"/>
      <c r="H34" s="94" t="str">
        <f>'Gemensamma Tjänster'!AE32</f>
        <v>Dec,Mar,Jun,Sep</v>
      </c>
      <c r="I34" s="115"/>
      <c r="J34" s="116" t="str">
        <f>'Gemensamma Tjänster'!AE33</f>
        <v xml:space="preserve"> -</v>
      </c>
    </row>
    <row r="35" spans="3:10" ht="14.25" hidden="1" customHeight="1" outlineLevel="1" x14ac:dyDescent="0.25">
      <c r="C35" s="107" t="str">
        <f>'Gemensamma Tjänster'!AF2</f>
        <v>IAM IDP Gemensam del</v>
      </c>
      <c r="D35" s="114">
        <f>'Gemensamma Tjänster'!AF27</f>
        <v>109777.74646554366</v>
      </c>
      <c r="E35" s="115"/>
      <c r="F35" s="94" t="str">
        <f>'Gemensamma Tjänster'!AF31</f>
        <v>Kvartal förskott</v>
      </c>
      <c r="G35" s="115"/>
      <c r="H35" s="94" t="str">
        <f>'Gemensamma Tjänster'!AF32</f>
        <v>Dec,Mar,Jun,Sep</v>
      </c>
      <c r="I35" s="115"/>
      <c r="J35" s="116">
        <f>'Gemensamma Tjänster'!AF33</f>
        <v>0</v>
      </c>
    </row>
    <row r="36" spans="3:10" ht="14.25" hidden="1" customHeight="1" outlineLevel="1" x14ac:dyDescent="0.25">
      <c r="C36" s="107" t="str">
        <f>'Gemensamma Tjänster'!AG2</f>
        <v>Överskjutande SMS &amp; Inloggnings-kostnader Prel</v>
      </c>
      <c r="D36" s="114">
        <f>'Gemensamma Tjänster'!AG27</f>
        <v>154982</v>
      </c>
      <c r="E36" s="115"/>
      <c r="F36" s="94" t="str">
        <f>'Gemensamma Tjänster'!AG31</f>
        <v>Överskjutande utöver 18,2 mkr</v>
      </c>
      <c r="G36" s="115"/>
      <c r="H36" s="94" t="str">
        <f>'Gemensamma Tjänster'!AG32</f>
        <v>Efter årsslut 2024</v>
      </c>
      <c r="I36" s="115"/>
      <c r="J36" s="116">
        <f>'Gemensamma Tjänster'!AG33</f>
        <v>0</v>
      </c>
    </row>
    <row r="37" spans="3:10" ht="14.25" hidden="1" customHeight="1" outlineLevel="1" x14ac:dyDescent="0.25">
      <c r="C37" s="107" t="str">
        <f>'Gemensamma Tjänster'!AH2</f>
        <v>1177 tidbokning
NY i förv.</v>
      </c>
      <c r="D37" s="114">
        <f>'Gemensamma Tjänster'!AH27</f>
        <v>197429.115662072</v>
      </c>
      <c r="E37" s="115"/>
      <c r="F37" s="94" t="str">
        <f>'Gemensamma Tjänster'!AH31</f>
        <v>Kvartal förskott</v>
      </c>
      <c r="G37" s="115"/>
      <c r="H37" s="94" t="str">
        <f>'Gemensamma Tjänster'!AH32</f>
        <v>Dec,Mar,Jun,Sep</v>
      </c>
      <c r="I37" s="115"/>
      <c r="J37" s="116">
        <f>'Gemensamma Tjänster'!AH33</f>
        <v>0</v>
      </c>
    </row>
    <row r="38" spans="3:10" ht="14.25" hidden="1" customHeight="1" outlineLevel="1" x14ac:dyDescent="0.25">
      <c r="C38" s="107">
        <f>'Gemensamma Tjänster'!AI2</f>
        <v>0</v>
      </c>
      <c r="D38" s="114">
        <f>'Gemensamma Tjänster'!AI27</f>
        <v>0</v>
      </c>
      <c r="E38" s="115"/>
      <c r="F38" s="94">
        <f>'Gemensamma Tjänster'!AI31</f>
        <v>0</v>
      </c>
      <c r="G38" s="115"/>
      <c r="H38" s="94">
        <f>'Gemensamma Tjänster'!AI32</f>
        <v>0</v>
      </c>
      <c r="I38" s="115"/>
      <c r="J38" s="116">
        <f>'Gemensamma Tjänster'!AI33</f>
        <v>0</v>
      </c>
    </row>
    <row r="39" spans="3:10" ht="14.25" hidden="1" customHeight="1" outlineLevel="1" x14ac:dyDescent="0.25">
      <c r="C39" s="107">
        <f>'Gemensamma Tjänster'!AJ2</f>
        <v>0</v>
      </c>
      <c r="D39" s="114">
        <f>'Gemensamma Tjänster'!AJ27</f>
        <v>0</v>
      </c>
      <c r="E39" s="115"/>
      <c r="F39" s="94">
        <f>'Gemensamma Tjänster'!AJ31</f>
        <v>0</v>
      </c>
      <c r="G39" s="115"/>
      <c r="H39" s="94">
        <f>'Gemensamma Tjänster'!AJ32</f>
        <v>0</v>
      </c>
      <c r="I39" s="115"/>
      <c r="J39" s="116">
        <f>'Gemensamma Tjänster'!AJ33</f>
        <v>0</v>
      </c>
    </row>
    <row r="40" spans="3:10" ht="14.25" hidden="1" customHeight="1" outlineLevel="1" x14ac:dyDescent="0.25">
      <c r="C40" s="107">
        <f>'Gemensamma Tjänster'!AK2</f>
        <v>0</v>
      </c>
      <c r="D40" s="114">
        <f>'Gemensamma Tjänster'!AK27</f>
        <v>0</v>
      </c>
      <c r="E40" s="115"/>
      <c r="F40" s="94">
        <f>'Gemensamma Tjänster'!AK31</f>
        <v>0</v>
      </c>
      <c r="G40" s="115"/>
      <c r="H40" s="94">
        <f>'Gemensamma Tjänster'!AK32</f>
        <v>0</v>
      </c>
      <c r="I40" s="115"/>
      <c r="J40" s="116">
        <f>'Gemensamma Tjänster'!AK33</f>
        <v>0</v>
      </c>
    </row>
    <row r="41" spans="3:10" ht="14.25" hidden="1" customHeight="1" outlineLevel="1" x14ac:dyDescent="0.25">
      <c r="C41" s="107">
        <f>'Gemensamma Tjänster'!AL2</f>
        <v>0</v>
      </c>
      <c r="D41" s="114">
        <f>'Gemensamma Tjänster'!AL27</f>
        <v>0</v>
      </c>
      <c r="E41" s="115"/>
      <c r="F41" s="94">
        <f>'Gemensamma Tjänster'!AL31</f>
        <v>0</v>
      </c>
      <c r="G41" s="115"/>
      <c r="H41" s="94">
        <f>'Gemensamma Tjänster'!AL32</f>
        <v>0</v>
      </c>
      <c r="I41" s="115"/>
      <c r="J41" s="116">
        <f>'Gemensamma Tjänster'!AL33</f>
        <v>0</v>
      </c>
    </row>
    <row r="42" spans="3:10" ht="14.25" hidden="1" customHeight="1" outlineLevel="1" x14ac:dyDescent="0.25">
      <c r="C42" s="107">
        <f>'Gemensamma Tjänster'!AM2</f>
        <v>0</v>
      </c>
      <c r="D42" s="114">
        <f>'Gemensamma Tjänster'!AM27</f>
        <v>0</v>
      </c>
      <c r="E42" s="115"/>
      <c r="F42" s="94">
        <f>'Gemensamma Tjänster'!AM31</f>
        <v>0</v>
      </c>
      <c r="G42" s="115"/>
      <c r="H42" s="94">
        <f>'Gemensamma Tjänster'!AM32</f>
        <v>0</v>
      </c>
      <c r="I42" s="115"/>
      <c r="J42" s="116">
        <f>'Gemensamma Tjänster'!AM33</f>
        <v>0</v>
      </c>
    </row>
    <row r="43" spans="3:10" ht="14.25" hidden="1" customHeight="1" outlineLevel="1" x14ac:dyDescent="0.25">
      <c r="C43" s="107">
        <f>'Gemensamma Tjänster'!AN2</f>
        <v>0</v>
      </c>
      <c r="D43" s="114">
        <f>'Gemensamma Tjänster'!AN27</f>
        <v>0</v>
      </c>
      <c r="E43" s="115"/>
      <c r="F43" s="94">
        <f>'Gemensamma Tjänster'!AN31</f>
        <v>0</v>
      </c>
      <c r="G43" s="115"/>
      <c r="H43" s="94">
        <f>'Gemensamma Tjänster'!AN32</f>
        <v>0</v>
      </c>
      <c r="I43" s="115"/>
      <c r="J43" s="116">
        <f>'Gemensamma Tjänster'!AN33</f>
        <v>0</v>
      </c>
    </row>
    <row r="44" spans="3:10" ht="14.25" hidden="1" customHeight="1" outlineLevel="1" x14ac:dyDescent="0.25">
      <c r="C44" s="107">
        <f>'Gemensamma Tjänster'!AO2</f>
        <v>0</v>
      </c>
      <c r="D44" s="114">
        <f>'Gemensamma Tjänster'!AO27</f>
        <v>0</v>
      </c>
      <c r="E44" s="115"/>
      <c r="F44" s="94">
        <f>'Gemensamma Tjänster'!AO31</f>
        <v>0</v>
      </c>
      <c r="G44" s="115"/>
      <c r="H44" s="94">
        <f>'Gemensamma Tjänster'!AO32</f>
        <v>0</v>
      </c>
      <c r="I44" s="115"/>
      <c r="J44" s="116">
        <f>'Gemensamma Tjänster'!AO33</f>
        <v>0</v>
      </c>
    </row>
    <row r="45" spans="3:10" ht="14.25" hidden="1" customHeight="1" outlineLevel="1" x14ac:dyDescent="0.25">
      <c r="C45" s="107">
        <f>'Gemensamma Tjänster'!AP2</f>
        <v>0</v>
      </c>
      <c r="D45" s="114">
        <f>'Gemensamma Tjänster'!AP27</f>
        <v>0</v>
      </c>
      <c r="E45" s="115"/>
      <c r="F45" s="94">
        <f>'Gemensamma Tjänster'!AP31</f>
        <v>0</v>
      </c>
      <c r="G45" s="115"/>
      <c r="H45" s="94">
        <f>'Gemensamma Tjänster'!AP32</f>
        <v>0</v>
      </c>
      <c r="I45" s="115"/>
      <c r="J45" s="116">
        <f>'Gemensamma Tjänster'!AP33</f>
        <v>0</v>
      </c>
    </row>
    <row r="46" spans="3:10" ht="14.25" hidden="1" customHeight="1" outlineLevel="1" x14ac:dyDescent="0.25">
      <c r="C46" s="107">
        <f>'Gemensamma Tjänster'!AQ2</f>
        <v>0</v>
      </c>
      <c r="D46" s="114">
        <f>'Gemensamma Tjänster'!AQ27</f>
        <v>0</v>
      </c>
      <c r="E46" s="115"/>
      <c r="F46" s="94">
        <f>'Gemensamma Tjänster'!AQ31</f>
        <v>0</v>
      </c>
      <c r="G46" s="115"/>
      <c r="H46" s="94">
        <f>'Gemensamma Tjänster'!AQ32</f>
        <v>0</v>
      </c>
      <c r="I46" s="115"/>
      <c r="J46" s="116">
        <f>'Gemensamma Tjänster'!AQ33</f>
        <v>0</v>
      </c>
    </row>
    <row r="47" spans="3:10" ht="14.25" hidden="1" customHeight="1" outlineLevel="1" x14ac:dyDescent="0.25">
      <c r="C47" s="107">
        <f>'Gemensamma Tjänster'!AR2</f>
        <v>0</v>
      </c>
      <c r="D47" s="114">
        <f>'Gemensamma Tjänster'!AR27</f>
        <v>0</v>
      </c>
      <c r="E47" s="115"/>
      <c r="F47" s="94">
        <f>'Gemensamma Tjänster'!AR31</f>
        <v>0</v>
      </c>
      <c r="G47" s="115"/>
      <c r="H47" s="94">
        <f>'Gemensamma Tjänster'!AR32</f>
        <v>0</v>
      </c>
      <c r="I47" s="115"/>
      <c r="J47" s="116">
        <f>'Gemensamma Tjänster'!AR33</f>
        <v>0</v>
      </c>
    </row>
    <row r="48" spans="3:10" ht="14.25" hidden="1" customHeight="1" outlineLevel="1" x14ac:dyDescent="0.25">
      <c r="C48" s="107">
        <f>'Gemensamma Tjänster'!AS2</f>
        <v>0</v>
      </c>
      <c r="D48" s="114">
        <f>'Gemensamma Tjänster'!AS27</f>
        <v>0</v>
      </c>
      <c r="E48" s="115"/>
      <c r="F48" s="94">
        <f>'Gemensamma Tjänster'!AS31</f>
        <v>0</v>
      </c>
      <c r="G48" s="115"/>
      <c r="H48" s="94">
        <f>'Gemensamma Tjänster'!AS32</f>
        <v>0</v>
      </c>
      <c r="I48" s="115"/>
      <c r="J48" s="116">
        <f>'Gemensamma Tjänster'!AS33</f>
        <v>0</v>
      </c>
    </row>
    <row r="49" spans="3:10" ht="14.25" hidden="1" customHeight="1" outlineLevel="1" x14ac:dyDescent="0.25">
      <c r="C49" s="107">
        <f>'Gemensamma Tjänster'!AT2</f>
        <v>0</v>
      </c>
      <c r="D49" s="114">
        <f>'Gemensamma Tjänster'!AT27</f>
        <v>0</v>
      </c>
      <c r="E49" s="115"/>
      <c r="F49" s="94">
        <f>'Gemensamma Tjänster'!AT31</f>
        <v>0</v>
      </c>
      <c r="G49" s="115"/>
      <c r="H49" s="94">
        <f>'Gemensamma Tjänster'!AT32</f>
        <v>0</v>
      </c>
      <c r="I49" s="115"/>
      <c r="J49" s="116">
        <f>'Gemensamma Tjänster'!AT33</f>
        <v>0</v>
      </c>
    </row>
    <row r="50" spans="3:10" ht="14.25" hidden="1" customHeight="1" outlineLevel="1" x14ac:dyDescent="0.25">
      <c r="C50" s="107">
        <f>'Gemensamma Tjänster'!AU2</f>
        <v>0</v>
      </c>
      <c r="D50" s="114">
        <f>'Gemensamma Tjänster'!AU27</f>
        <v>0</v>
      </c>
      <c r="E50" s="115"/>
      <c r="F50" s="94">
        <f>'Gemensamma Tjänster'!AU31</f>
        <v>0</v>
      </c>
      <c r="G50" s="115"/>
      <c r="H50" s="94">
        <f>'Gemensamma Tjänster'!AU32</f>
        <v>0</v>
      </c>
      <c r="I50" s="115"/>
      <c r="J50" s="116">
        <f>'Gemensamma Tjänster'!AU33</f>
        <v>0</v>
      </c>
    </row>
    <row r="51" spans="3:10" ht="14.25" hidden="1" customHeight="1" outlineLevel="1" x14ac:dyDescent="0.25">
      <c r="C51" s="107">
        <f>'Gemensamma Tjänster'!AV2</f>
        <v>0</v>
      </c>
      <c r="D51" s="114">
        <f>'Gemensamma Tjänster'!AV27</f>
        <v>0</v>
      </c>
      <c r="E51" s="115"/>
      <c r="F51" s="94">
        <f>'Gemensamma Tjänster'!AV31</f>
        <v>0</v>
      </c>
      <c r="G51" s="115"/>
      <c r="H51" s="94">
        <f>'Gemensamma Tjänster'!AV32</f>
        <v>0</v>
      </c>
      <c r="I51" s="115"/>
      <c r="J51" s="116">
        <f>'Gemensamma Tjänster'!AV33</f>
        <v>0</v>
      </c>
    </row>
    <row r="52" spans="3:10" ht="14.25" hidden="1" customHeight="1" outlineLevel="1" x14ac:dyDescent="0.25">
      <c r="C52" s="107">
        <f>'Gemensamma Tjänster'!AW2</f>
        <v>0</v>
      </c>
      <c r="D52" s="114">
        <f>'Gemensamma Tjänster'!AW27</f>
        <v>0</v>
      </c>
      <c r="E52" s="115"/>
      <c r="F52" s="94">
        <f>'Gemensamma Tjänster'!AW31</f>
        <v>0</v>
      </c>
      <c r="G52" s="115"/>
      <c r="H52" s="94">
        <f>'Gemensamma Tjänster'!AW32</f>
        <v>0</v>
      </c>
      <c r="I52" s="115"/>
      <c r="J52" s="116">
        <f>'Gemensamma Tjänster'!AW33</f>
        <v>0</v>
      </c>
    </row>
    <row r="53" spans="3:10" ht="14.25" hidden="1" customHeight="1" outlineLevel="1" x14ac:dyDescent="0.25">
      <c r="C53" s="107">
        <f>'Gemensamma Tjänster'!AX2</f>
        <v>0</v>
      </c>
      <c r="D53" s="114">
        <f>'Gemensamma Tjänster'!AX27</f>
        <v>0</v>
      </c>
      <c r="E53" s="115"/>
      <c r="F53" s="94">
        <f>'Gemensamma Tjänster'!AX31</f>
        <v>0</v>
      </c>
      <c r="G53" s="115"/>
      <c r="H53" s="94">
        <f>'Gemensamma Tjänster'!AX32</f>
        <v>0</v>
      </c>
      <c r="I53" s="115"/>
      <c r="J53" s="116">
        <f>'Gemensamma Tjänster'!AX33</f>
        <v>0</v>
      </c>
    </row>
    <row r="54" spans="3:10" ht="14.25" hidden="1" customHeight="1" outlineLevel="1" x14ac:dyDescent="0.25">
      <c r="C54" s="107">
        <f>'Gemensamma Tjänster'!AY2</f>
        <v>0</v>
      </c>
      <c r="D54" s="114">
        <f>'Gemensamma Tjänster'!AY27</f>
        <v>0</v>
      </c>
      <c r="E54" s="115"/>
      <c r="F54" s="94">
        <f>'Gemensamma Tjänster'!AY31</f>
        <v>0</v>
      </c>
      <c r="G54" s="115"/>
      <c r="H54" s="94">
        <f>'Gemensamma Tjänster'!AY32</f>
        <v>0</v>
      </c>
      <c r="I54" s="115"/>
      <c r="J54" s="116">
        <f>'Gemensamma Tjänster'!AY33</f>
        <v>0</v>
      </c>
    </row>
    <row r="55" spans="3:10" ht="14.25" hidden="1" customHeight="1" outlineLevel="1" thickBot="1" x14ac:dyDescent="0.3">
      <c r="C55" s="117">
        <f>'Gemensamma Tjänster'!AZ2</f>
        <v>0</v>
      </c>
      <c r="D55" s="118">
        <f>'Gemensamma Tjänster'!AZ27</f>
        <v>0</v>
      </c>
      <c r="E55" s="119"/>
      <c r="F55" s="95">
        <f>'Gemensamma Tjänster'!AZ31</f>
        <v>0</v>
      </c>
      <c r="G55" s="119"/>
      <c r="H55" s="95">
        <f>'Gemensamma Tjänster'!AZ32</f>
        <v>0</v>
      </c>
      <c r="I55" s="119"/>
      <c r="J55" s="120">
        <f>'Gemensamma Tjänster'!AZ33</f>
        <v>0</v>
      </c>
    </row>
    <row r="56" spans="3:10" hidden="1" outlineLevel="1" x14ac:dyDescent="0.25">
      <c r="C56" s="115"/>
      <c r="D56" s="114"/>
      <c r="E56" s="115"/>
      <c r="F56" s="115"/>
      <c r="G56" s="115"/>
      <c r="H56" s="115"/>
      <c r="I56" s="115"/>
      <c r="J56" s="115"/>
    </row>
    <row r="57" spans="3:10" ht="15.75" collapsed="1" thickBot="1" x14ac:dyDescent="0.3">
      <c r="C57" s="115"/>
      <c r="D57" s="121"/>
      <c r="E57" s="115"/>
      <c r="F57" s="115"/>
      <c r="G57" s="115"/>
      <c r="H57" s="115"/>
      <c r="I57" s="115"/>
      <c r="J57" s="115"/>
    </row>
    <row r="58" spans="3:10" ht="21" x14ac:dyDescent="0.25">
      <c r="C58" s="108" t="s">
        <v>31</v>
      </c>
      <c r="D58" s="109">
        <f>SUM(D59:D107)</f>
        <v>1579558.316540807</v>
      </c>
      <c r="E58" s="110"/>
      <c r="F58" s="110" t="s">
        <v>39</v>
      </c>
      <c r="G58" s="110"/>
      <c r="H58" s="110"/>
      <c r="I58" s="110"/>
      <c r="J58" s="122"/>
    </row>
    <row r="59" spans="3:10" hidden="1" outlineLevel="1" x14ac:dyDescent="0.25">
      <c r="C59" s="107" t="str">
        <f>'Valbara Tjänster'!F1</f>
        <v>Händelseanalys (Nitha)</v>
      </c>
      <c r="D59" s="114">
        <f>'Valbara Tjänster'!F23</f>
        <v>72860.723676000009</v>
      </c>
      <c r="E59" s="115"/>
      <c r="F59" s="115" t="str">
        <f>'Valbara Tjänster'!F27</f>
        <v>Kvartal förskott</v>
      </c>
      <c r="G59" s="115"/>
      <c r="H59" s="115" t="str">
        <f>'Valbara Tjänster'!F28</f>
        <v>Dec,Mar,Jun,Sep</v>
      </c>
      <c r="I59" s="115"/>
      <c r="J59" s="116" t="str">
        <f>'Valbara Tjänster'!F29</f>
        <v>N/A</v>
      </c>
    </row>
    <row r="60" spans="3:10" ht="30" hidden="1" outlineLevel="1" x14ac:dyDescent="0.25">
      <c r="C60" s="107" t="str">
        <f>'Valbara Tjänster'!J1</f>
        <v>IAM IdP
(egna anslutningar)</v>
      </c>
      <c r="D60" s="114">
        <f>'Valbara Tjänster'!J23</f>
        <v>20657.988000000001</v>
      </c>
      <c r="E60" s="115"/>
      <c r="F60" s="115" t="str">
        <f>'Valbara Tjänster'!J27</f>
        <v>Kvartal förskott</v>
      </c>
      <c r="G60" s="115"/>
      <c r="H60" s="115" t="str">
        <f>'Valbara Tjänster'!J28</f>
        <v>Dec,Mar,Jun,Sep</v>
      </c>
      <c r="I60" s="115"/>
      <c r="J60" s="116" t="str">
        <f>'Valbara Tjänster'!J29</f>
        <v>N/A</v>
      </c>
    </row>
    <row r="61" spans="3:10" hidden="1" outlineLevel="1" x14ac:dyDescent="0.25">
      <c r="C61" s="107" t="str">
        <f>'Valbara Tjänster'!N1</f>
        <v>Säkerhets-tjänster Logg, spärr &amp; samtycke</v>
      </c>
      <c r="D61" s="114">
        <f>'Valbara Tjänster'!N23</f>
        <v>20657.988000000001</v>
      </c>
      <c r="E61" s="115"/>
      <c r="F61" s="115" t="str">
        <f>'Valbara Tjänster'!N27</f>
        <v>Kvartal förskott</v>
      </c>
      <c r="G61" s="115"/>
      <c r="H61" s="115" t="str">
        <f>'Valbara Tjänster'!N28</f>
        <v>Dec,Mar,Jun,Sep</v>
      </c>
      <c r="I61" s="115"/>
      <c r="J61" s="116" t="str">
        <f>'Valbara Tjänster'!N29</f>
        <v>N/A</v>
      </c>
    </row>
    <row r="62" spans="3:10" hidden="1" outlineLevel="1" x14ac:dyDescent="0.25">
      <c r="C62" s="107" t="str">
        <f>'Valbara Tjänster'!R1</f>
        <v>IAM Autentisering (egna anslutningar)</v>
      </c>
      <c r="D62" s="114">
        <f>'Valbara Tjänster'!R23</f>
        <v>20657.988000000001</v>
      </c>
      <c r="E62" s="115"/>
      <c r="F62" s="115" t="str">
        <f>'Valbara Tjänster'!R27</f>
        <v>Kvartal förskott</v>
      </c>
      <c r="G62" s="115"/>
      <c r="H62" s="115" t="str">
        <f>'Valbara Tjänster'!R28</f>
        <v>Dec,Mar,Jun,Sep</v>
      </c>
      <c r="I62" s="115"/>
      <c r="J62" s="116" t="str">
        <f>'Valbara Tjänster'!R29</f>
        <v>N/A</v>
      </c>
    </row>
    <row r="63" spans="3:10" hidden="1" outlineLevel="1" x14ac:dyDescent="0.25">
      <c r="C63" s="107" t="str">
        <f>'Valbara Tjänster'!V1</f>
        <v>Personuppgifts- tjänst</v>
      </c>
      <c r="D63" s="114">
        <f>'Valbara Tjänster'!V23</f>
        <v>20657.988000000001</v>
      </c>
      <c r="E63" s="115"/>
      <c r="F63" s="115" t="str">
        <f>'Valbara Tjänster'!V27</f>
        <v>Kvartal förskott</v>
      </c>
      <c r="G63" s="115"/>
      <c r="H63" s="115" t="str">
        <f>'Valbara Tjänster'!V28</f>
        <v>Dec,Mar,Jun,Sep</v>
      </c>
      <c r="I63" s="115"/>
      <c r="J63" s="116" t="str">
        <f>'Valbara Tjänster'!V29</f>
        <v>N/A</v>
      </c>
    </row>
    <row r="64" spans="3:10" ht="45" hidden="1" outlineLevel="1" x14ac:dyDescent="0.25">
      <c r="C64" s="107" t="str">
        <f>'Valbara Tjänster'!Z1</f>
        <v xml:space="preserve">1177 formulär- hantering </v>
      </c>
      <c r="D64" s="114">
        <f>'Valbara Tjänster'!Z23</f>
        <v>155416.24112040002</v>
      </c>
      <c r="E64" s="115"/>
      <c r="F64" s="115" t="str">
        <f>'Valbara Tjänster'!Z27</f>
        <v>Kvartal förskott</v>
      </c>
      <c r="G64" s="115"/>
      <c r="H64" s="115" t="str">
        <f>'Valbara Tjänster'!Z28</f>
        <v>Dec,Mar,Jun,Sep</v>
      </c>
      <c r="I64" s="115"/>
      <c r="J64" s="116" t="str">
        <f>'Valbara Tjänster'!Z29</f>
        <v>N/A</v>
      </c>
    </row>
    <row r="65" spans="3:10" hidden="1" outlineLevel="1" x14ac:dyDescent="0.25">
      <c r="C65" s="107" t="str">
        <f>'Valbara Tjänster'!AD1</f>
        <v xml:space="preserve">Ombudstjänsten </v>
      </c>
      <c r="D65" s="114">
        <f>'Valbara Tjänster'!AD23</f>
        <v>0</v>
      </c>
      <c r="E65" s="115"/>
      <c r="F65" s="115" t="str">
        <f>'Valbara Tjänster'!AD27</f>
        <v>Kvartal förskott</v>
      </c>
      <c r="G65" s="115"/>
      <c r="H65" s="115" t="str">
        <f>'Valbara Tjänster'!AD28</f>
        <v>Dec,Mar,Jun,Sep</v>
      </c>
      <c r="I65" s="115"/>
      <c r="J65" s="116" t="str">
        <f>'Valbara Tjänster'!AD29</f>
        <v>N/A</v>
      </c>
    </row>
    <row r="66" spans="3:10" ht="120" hidden="1" outlineLevel="1" x14ac:dyDescent="0.25">
      <c r="C66" s="107" t="str">
        <f>'Valbara Tjänster'!AH1</f>
        <v>Hjälpmedels-tjänsten abonnemang</v>
      </c>
      <c r="D66" s="114">
        <f>'Valbara Tjänster'!AH23</f>
        <v>31200</v>
      </c>
      <c r="E66" s="115"/>
      <c r="F66" s="11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115"/>
      <c r="H66" s="115" t="str">
        <f>'Valbara Tjänster'!AH28</f>
        <v>Dec, Mar, Jun, Sep</v>
      </c>
      <c r="I66" s="115"/>
      <c r="J66" s="116" t="str">
        <f>'Valbara Tjänster'!AH29</f>
        <v>Prognos</v>
      </c>
    </row>
    <row r="67" spans="3:10" ht="45" hidden="1" outlineLevel="1" x14ac:dyDescent="0.25">
      <c r="C67" s="107" t="str">
        <f>'Valbara Tjänster'!AL1</f>
        <v>E-klient</v>
      </c>
      <c r="D67" s="114">
        <f>'Valbara Tjänster'!AL23</f>
        <v>223902.43200000003</v>
      </c>
      <c r="E67" s="115"/>
      <c r="F67" s="115" t="str">
        <f>'Valbara Tjänster'!AL27</f>
        <v>Halvårsvis i efterskott av förvaltning. Volymbaserade priser</v>
      </c>
      <c r="G67" s="115"/>
      <c r="H67" s="115" t="str">
        <f>'Valbara Tjänster'!AL28</f>
        <v>Jun, Dec</v>
      </c>
      <c r="I67" s="115"/>
      <c r="J67" s="116" t="str">
        <f>'Valbara Tjänster'!AL29</f>
        <v>Prognos 2023! Faktureras av förvaltningen</v>
      </c>
    </row>
    <row r="68" spans="3:10" ht="60" hidden="1" outlineLevel="1" x14ac:dyDescent="0.25">
      <c r="C68" s="107" t="str">
        <f>'Valbara Tjänster'!AP1</f>
        <v>Eira Licenser (innehåll)</v>
      </c>
      <c r="D68" s="114">
        <f>'Valbara Tjänster'!AP23</f>
        <v>681849.3545251441</v>
      </c>
      <c r="E68" s="115"/>
      <c r="F68" s="115" t="str">
        <f>'Valbara Tjänster'!AP27</f>
        <v>Licenskostnaden fördelas solidariskt mellan landsting och regioner baserat på antal invånare.</v>
      </c>
      <c r="G68" s="115"/>
      <c r="H68" s="115" t="str">
        <f>'Valbara Tjänster'!AP28</f>
        <v>Årsvis engång i Dec</v>
      </c>
      <c r="I68" s="115"/>
      <c r="J68" s="116" t="str">
        <f>'Valbara Tjänster'!AP29</f>
        <v>Prognos</v>
      </c>
    </row>
    <row r="69" spans="3:10" ht="30" hidden="1" outlineLevel="1" x14ac:dyDescent="0.25">
      <c r="C69" s="107" t="str">
        <f>'Valbara Tjänster'!AT1</f>
        <v>Informations- utlämning till kvalitetsregister</v>
      </c>
      <c r="D69" s="114">
        <f>'Valbara Tjänster'!AT23</f>
        <v>0</v>
      </c>
      <c r="E69" s="115"/>
      <c r="F69" s="115" t="str">
        <f>'Valbara Tjänster'!AT27</f>
        <v>Faktureras separat av tjänstens förvaltning</v>
      </c>
      <c r="G69" s="115"/>
      <c r="H69" s="115" t="str">
        <f>'Valbara Tjänster'!AT28</f>
        <v xml:space="preserve"> </v>
      </c>
      <c r="I69" s="115"/>
      <c r="J69" s="123" t="str">
        <f>'Valbara Tjänster'!AT29</f>
        <v>Ingen ab.fakturering</v>
      </c>
    </row>
    <row r="70" spans="3:10" hidden="1" outlineLevel="1" x14ac:dyDescent="0.25">
      <c r="C70" s="107" t="str">
        <f>'Valbara Tjänster'!AX1</f>
        <v>Säker Digital Kommunikation SDK Utgår 2024!</v>
      </c>
      <c r="D70" s="114">
        <f>'Valbara Tjänster'!AX23</f>
        <v>0</v>
      </c>
      <c r="E70" s="115"/>
      <c r="F70" s="115" t="str">
        <f>'Valbara Tjänster'!AX27</f>
        <v>Ingen abonnemangsfakt 2023</v>
      </c>
      <c r="G70" s="115"/>
      <c r="H70" s="115">
        <f>'Valbara Tjänster'!AX28</f>
        <v>0</v>
      </c>
      <c r="I70" s="115"/>
      <c r="J70" s="116" t="str">
        <f>'Valbara Tjänster'!AX29</f>
        <v>Ingen fakturering 2024</v>
      </c>
    </row>
    <row r="71" spans="3:10" hidden="1" outlineLevel="1" x14ac:dyDescent="0.25">
      <c r="C71" s="107" t="str">
        <f>'Valbara Tjänster'!BB1</f>
        <v>Bild (i 1177 på telefon)</v>
      </c>
      <c r="D71" s="114">
        <f>'Valbara Tjänster'!BB23</f>
        <v>102633.56686127999</v>
      </c>
      <c r="E71" s="115"/>
      <c r="F71" s="115" t="str">
        <f>'Valbara Tjänster'!BB27</f>
        <v>Kvartal förskott</v>
      </c>
      <c r="G71" s="115"/>
      <c r="H71" s="115" t="str">
        <f>'Valbara Tjänster'!BB28</f>
        <v>Dec,Mar,Jun,Sep</v>
      </c>
      <c r="I71" s="115"/>
      <c r="J71" s="116">
        <f>'Valbara Tjänster'!BB29</f>
        <v>0</v>
      </c>
    </row>
    <row r="72" spans="3:10" hidden="1" outlineLevel="1" x14ac:dyDescent="0.25">
      <c r="C72" s="107" t="str">
        <f>'Valbara Tjänster'!BF1</f>
        <v>Video (i 1177 på telefon)</v>
      </c>
      <c r="D72" s="114">
        <f>'Valbara Tjänster'!BF23</f>
        <v>0</v>
      </c>
      <c r="E72" s="115"/>
      <c r="F72" s="115" t="str">
        <f>'Valbara Tjänster'!BF27</f>
        <v>Kvartal förskott</v>
      </c>
      <c r="G72" s="115"/>
      <c r="H72" s="115" t="str">
        <f>'Valbara Tjänster'!BF28</f>
        <v>Dec,Mar,Jun,Sep</v>
      </c>
      <c r="I72" s="115"/>
      <c r="J72" s="116">
        <f>'Valbara Tjänster'!BF29</f>
        <v>0</v>
      </c>
    </row>
    <row r="73" spans="3:10" hidden="1" outlineLevel="1" x14ac:dyDescent="0.25">
      <c r="C73" s="107" t="str">
        <f>'Valbara Tjänster'!BJ1</f>
        <v>Utbudstjänsten</v>
      </c>
      <c r="D73" s="114">
        <f>'Valbara Tjänster'!BJ23</f>
        <v>0</v>
      </c>
      <c r="E73" s="115"/>
      <c r="F73" s="115" t="str">
        <f>'Valbara Tjänster'!BJ27</f>
        <v>Kvartal förskott</v>
      </c>
      <c r="G73" s="115"/>
      <c r="H73" s="115" t="str">
        <f>'Valbara Tjänster'!BJ28</f>
        <v>Dec,Mar,Jun,Sep</v>
      </c>
      <c r="I73" s="115"/>
      <c r="J73" s="116" t="str">
        <f>'Valbara Tjänster'!BJ29</f>
        <v>Pausad</v>
      </c>
    </row>
    <row r="74" spans="3:10" hidden="1" outlineLevel="1" x14ac:dyDescent="0.25">
      <c r="C74" s="107" t="str">
        <f>'Valbara Tjänster'!BN1</f>
        <v>Statistiktjänst Organisations-statistik</v>
      </c>
      <c r="D74" s="114">
        <f>'Valbara Tjänster'!BN23</f>
        <v>0</v>
      </c>
      <c r="E74" s="115"/>
      <c r="F74" s="115" t="str">
        <f>'Valbara Tjänster'!BN27</f>
        <v>Kvartal förskott</v>
      </c>
      <c r="G74" s="115"/>
      <c r="H74" s="115" t="str">
        <f>'Valbara Tjänster'!BN28</f>
        <v>Dec,Mar,Jun,Sep</v>
      </c>
      <c r="I74" s="115"/>
      <c r="J74" s="116">
        <f>'Valbara Tjänster'!BN29</f>
        <v>0</v>
      </c>
    </row>
    <row r="75" spans="3:10" s="90" customFormat="1" ht="45" hidden="1" outlineLevel="1" x14ac:dyDescent="0.25">
      <c r="C75" s="107" t="str">
        <f>'Valbara Tjänster'!BR1</f>
        <v xml:space="preserve">1177 inkorg </v>
      </c>
      <c r="D75" s="114">
        <f>'Valbara Tjänster'!BR23</f>
        <v>2922.4</v>
      </c>
      <c r="E75" s="115"/>
      <c r="F75" s="94" t="str">
        <f>'Valbara Tjänster'!BR27</f>
        <v xml:space="preserve">Volymsbaserad. Faktureras av förvaltning kvartalsvis efterskott </v>
      </c>
      <c r="G75" s="115"/>
      <c r="H75" s="94">
        <f>'Valbara Tjänster'!BR28</f>
        <v>0</v>
      </c>
      <c r="I75" s="115"/>
      <c r="J75" s="220">
        <f>'Valbara Tjänster'!BR29</f>
        <v>0</v>
      </c>
    </row>
    <row r="76" spans="3:10" s="90" customFormat="1" ht="30" hidden="1" outlineLevel="1" x14ac:dyDescent="0.25">
      <c r="C76" s="107" t="str">
        <f>'Valbara Tjänster'!BV1</f>
        <v>Svevac 
Utgår 2024</v>
      </c>
      <c r="D76" s="114">
        <f>'Valbara Tjänster'!BV23</f>
        <v>0</v>
      </c>
      <c r="E76" s="115"/>
      <c r="F76" s="94" t="str">
        <f>'Valbara Tjänster'!BV27</f>
        <v>Prel. Engång förskott 2023</v>
      </c>
      <c r="G76" s="115"/>
      <c r="H76" s="94" t="str">
        <f>'Valbara Tjänster'!BV28</f>
        <v>Dec,Mars</v>
      </c>
      <c r="I76" s="115"/>
      <c r="J76" s="220" t="str">
        <f>'Valbara Tjänster'!BV29</f>
        <v>Avslutas halvår 2023</v>
      </c>
    </row>
    <row r="77" spans="3:10" s="90" customFormat="1" ht="30" hidden="1" outlineLevel="1" x14ac:dyDescent="0.25">
      <c r="C77" s="107" t="str">
        <f>'Valbara Tjänster'!BZ1</f>
        <v>Digitalt möte</v>
      </c>
      <c r="D77" s="114">
        <f>'Valbara Tjänster'!BZ23</f>
        <v>0</v>
      </c>
      <c r="E77" s="115"/>
      <c r="F77" s="94" t="str">
        <f>'Valbara Tjänster'!BZ27</f>
        <v>Volymbaserad. Faktureras av förvaltning</v>
      </c>
      <c r="G77" s="115"/>
      <c r="H77" s="94">
        <f>'Valbara Tjänster'!BZ28</f>
        <v>0</v>
      </c>
      <c r="I77" s="115"/>
      <c r="J77" s="220" t="str">
        <f>'Valbara Tjänster'!BZ29</f>
        <v>Prognos</v>
      </c>
    </row>
    <row r="78" spans="3:10" s="90" customFormat="1" hidden="1" outlineLevel="1" x14ac:dyDescent="0.25">
      <c r="C78" s="107" t="str">
        <f>'Valbara Tjänster'!CD1</f>
        <v>Video och distans Infrastruktur</v>
      </c>
      <c r="D78" s="114">
        <f>'Valbara Tjänster'!CD23</f>
        <v>47105.750357983197</v>
      </c>
      <c r="E78" s="115"/>
      <c r="F78" s="94" t="str">
        <f>'Valbara Tjänster'!CD27</f>
        <v>Kvartal förskott</v>
      </c>
      <c r="G78" s="115"/>
      <c r="H78" s="94" t="str">
        <f>'Valbara Tjänster'!CD28</f>
        <v>Dec,Mar,Jun,Sep</v>
      </c>
      <c r="I78" s="115"/>
      <c r="J78" s="220">
        <f>'Valbara Tjänster'!CD29</f>
        <v>0</v>
      </c>
    </row>
    <row r="79" spans="3:10" s="90" customFormat="1" hidden="1" outlineLevel="1" x14ac:dyDescent="0.25">
      <c r="C79" s="107" t="str">
        <f>'Valbara Tjänster'!CH1</f>
        <v>Video &amp; distans Flerpartsmöte</v>
      </c>
      <c r="D79" s="114">
        <f>'Valbara Tjänster'!CH23</f>
        <v>0</v>
      </c>
      <c r="E79" s="115"/>
      <c r="F79" s="94" t="str">
        <f>'Valbara Tjänster'!CH27</f>
        <v>Kvartal förskott</v>
      </c>
      <c r="G79" s="115"/>
      <c r="H79" s="94" t="str">
        <f>'Valbara Tjänster'!CH28</f>
        <v>Dec,Mar,Jun,Sep</v>
      </c>
      <c r="I79" s="115"/>
      <c r="J79" s="220">
        <f>'Valbara Tjänster'!CH29</f>
        <v>0</v>
      </c>
    </row>
    <row r="80" spans="3:10" s="90" customFormat="1" hidden="1" outlineLevel="1" x14ac:dyDescent="0.25">
      <c r="C80" s="107" t="str">
        <f>'Valbara Tjänster'!CL1</f>
        <v xml:space="preserve">1177 Egen provhantering </v>
      </c>
      <c r="D80" s="114">
        <f>'Valbara Tjänster'!CL23</f>
        <v>179035.89600000001</v>
      </c>
      <c r="E80" s="115"/>
      <c r="F80" s="94" t="str">
        <f>'Valbara Tjänster'!CL27</f>
        <v>Kvartal förskott</v>
      </c>
      <c r="G80" s="115"/>
      <c r="H80" s="94" t="str">
        <f>'Valbara Tjänster'!CL28</f>
        <v>Dec,Mar,Jun,Sep</v>
      </c>
      <c r="I80" s="115"/>
      <c r="J80" s="220">
        <f>'Valbara Tjänster'!CL29</f>
        <v>0</v>
      </c>
    </row>
    <row r="81" spans="3:10" s="90" customFormat="1" ht="30" hidden="1" outlineLevel="1" x14ac:dyDescent="0.25">
      <c r="C81" s="107" t="str">
        <f>'Valbara Tjänster'!CP1</f>
        <v>1177 Symtom- bedömning och hänvisning</v>
      </c>
      <c r="D81" s="114">
        <f>'Valbara Tjänster'!CP23</f>
        <v>0</v>
      </c>
      <c r="E81" s="115"/>
      <c r="F81" s="94" t="str">
        <f>'Valbara Tjänster'!CP27</f>
        <v>Kvartal förskott</v>
      </c>
      <c r="G81" s="115"/>
      <c r="H81" s="94" t="str">
        <f>'Valbara Tjänster'!CP28</f>
        <v>Dec,Mar,Jun,Sep</v>
      </c>
      <c r="I81" s="115"/>
      <c r="J81" s="220" t="str">
        <f>'Valbara Tjänster'!CP29</f>
        <v>Mars 2023 separat sedan kvartalsvis förskott</v>
      </c>
    </row>
    <row r="82" spans="3:10" s="90" customFormat="1" hidden="1" outlineLevel="1" x14ac:dyDescent="0.25">
      <c r="C82" s="107" t="str">
        <f>'Valbara Tjänster'!CT1</f>
        <v>Underskrifts-tjänst (NY 2023)</v>
      </c>
      <c r="D82" s="114">
        <f>'Valbara Tjänster'!CT23</f>
        <v>0</v>
      </c>
      <c r="E82" s="115"/>
      <c r="F82" s="94" t="str">
        <f>'Valbara Tjänster'!CT27</f>
        <v>Kvartal förskott</v>
      </c>
      <c r="G82" s="115"/>
      <c r="H82" s="94" t="str">
        <f>'Valbara Tjänster'!CT28</f>
        <v>Dec,Mar,Jun,Sep</v>
      </c>
      <c r="I82" s="115"/>
      <c r="J82" s="220">
        <f>'Valbara Tjänster'!CT29</f>
        <v>0</v>
      </c>
    </row>
    <row r="83" spans="3:10" s="90" customFormat="1" ht="30" hidden="1" outlineLevel="1" x14ac:dyDescent="0.25">
      <c r="C83" s="107" t="str">
        <f>'Valbara Tjänster'!CX1</f>
        <v>Terminologi-tjänst (ny i förvaltning 2024)</v>
      </c>
      <c r="D83" s="114">
        <f>'Valbara Tjänster'!CX23</f>
        <v>0</v>
      </c>
      <c r="E83" s="115"/>
      <c r="F83" s="94" t="str">
        <f>'Valbara Tjänster'!CX27</f>
        <v>Övergår från utveckling 2024</v>
      </c>
      <c r="G83" s="115"/>
      <c r="H83" s="94" t="str">
        <f>'Valbara Tjänster'!CX28</f>
        <v>Dec,Mar,Jun,Sep</v>
      </c>
      <c r="I83" s="115"/>
      <c r="J83" s="220" t="str">
        <f>'Valbara Tjänster'!CX29</f>
        <v>Faktureras 2023 mot utveckling</v>
      </c>
    </row>
    <row r="84" spans="3:10" s="90" customFormat="1" hidden="1" outlineLevel="1" x14ac:dyDescent="0.25">
      <c r="C84" s="107" t="str">
        <f>'Valbara Tjänster'!DB1</f>
        <v>Statistiktjänst export</v>
      </c>
      <c r="D84" s="114">
        <f>'Valbara Tjänster'!DB23</f>
        <v>0</v>
      </c>
      <c r="E84" s="115"/>
      <c r="F84" s="94" t="str">
        <f>'Valbara Tjänster'!DB27</f>
        <v>Kvartal förskott</v>
      </c>
      <c r="G84" s="115"/>
      <c r="H84" s="94" t="str">
        <f>'Valbara Tjänster'!DB28</f>
        <v>Dec,Mar,Jun,Sep</v>
      </c>
      <c r="I84" s="115"/>
      <c r="J84" s="220">
        <f>'Valbara Tjänster'!DB29</f>
        <v>0</v>
      </c>
    </row>
    <row r="85" spans="3:10" s="90" customFormat="1" hidden="1" outlineLevel="1" x14ac:dyDescent="0.25">
      <c r="C85" s="107" t="str">
        <f>'Valbara Tjänster'!DF1</f>
        <v>Beställning läkemedelsnära produkter</v>
      </c>
      <c r="D85" s="114">
        <f>'Valbara Tjänster'!DF23</f>
        <v>0</v>
      </c>
      <c r="E85" s="115"/>
      <c r="F85" s="94" t="str">
        <f>'Valbara Tjänster'!DF27</f>
        <v>Pris ej fastställt</v>
      </c>
      <c r="G85" s="115"/>
      <c r="H85" s="94">
        <f>'Valbara Tjänster'!DF28</f>
        <v>0</v>
      </c>
      <c r="I85" s="115"/>
      <c r="J85" s="220">
        <f>'Valbara Tjänster'!DF29</f>
        <v>0</v>
      </c>
    </row>
    <row r="86" spans="3:10" s="90" customFormat="1" hidden="1" outlineLevel="1" x14ac:dyDescent="0.25">
      <c r="C86" s="107" t="str">
        <f>'Valbara Tjänster'!DJ1</f>
        <v>Net-Id</v>
      </c>
      <c r="D86" s="114">
        <f>'Valbara Tjänster'!DJ23</f>
        <v>0</v>
      </c>
      <c r="E86" s="115"/>
      <c r="F86" s="94" t="str">
        <f>'Valbara Tjänster'!DJ27</f>
        <v>Väntar på avsiktsförklaring</v>
      </c>
      <c r="G86" s="115"/>
      <c r="H86" s="94">
        <f>'Valbara Tjänster'!DJ28</f>
        <v>0</v>
      </c>
      <c r="I86" s="115"/>
      <c r="J86" s="220">
        <f>'Valbara Tjänster'!DJ29</f>
        <v>0</v>
      </c>
    </row>
    <row r="87" spans="3:10" s="90" customFormat="1" hidden="1" outlineLevel="1" x14ac:dyDescent="0.25">
      <c r="C87" s="107">
        <f>'Valbara Tjänster'!DN1</f>
        <v>0</v>
      </c>
      <c r="D87" s="114">
        <f>'Valbara Tjänster'!DN23</f>
        <v>0</v>
      </c>
      <c r="E87" s="115"/>
      <c r="F87" s="94">
        <f>'Valbara Tjänster'!DN27</f>
        <v>0</v>
      </c>
      <c r="G87" s="115"/>
      <c r="H87" s="94">
        <f>'Valbara Tjänster'!DN28</f>
        <v>0</v>
      </c>
      <c r="I87" s="115"/>
      <c r="J87" s="220">
        <f>'Valbara Tjänster'!DN29</f>
        <v>0</v>
      </c>
    </row>
    <row r="88" spans="3:10" s="90" customFormat="1" hidden="1" outlineLevel="1" x14ac:dyDescent="0.25">
      <c r="C88" s="107">
        <f>'Valbara Tjänster'!DR1</f>
        <v>0</v>
      </c>
      <c r="D88" s="114">
        <f>'Valbara Tjänster'!DR23</f>
        <v>0</v>
      </c>
      <c r="E88" s="115"/>
      <c r="F88" s="94">
        <f>'Valbara Tjänster'!DR27</f>
        <v>0</v>
      </c>
      <c r="G88" s="115"/>
      <c r="H88" s="94">
        <f>'Valbara Tjänster'!DR28</f>
        <v>0</v>
      </c>
      <c r="I88" s="115"/>
      <c r="J88" s="220">
        <f>'Valbara Tjänster'!DR29</f>
        <v>0</v>
      </c>
    </row>
    <row r="89" spans="3:10" s="90" customFormat="1" hidden="1" outlineLevel="1" x14ac:dyDescent="0.25">
      <c r="C89" s="107">
        <f>'Valbara Tjänster'!DV1</f>
        <v>0</v>
      </c>
      <c r="D89" s="114">
        <f>'Valbara Tjänster'!DV23</f>
        <v>0</v>
      </c>
      <c r="E89" s="115"/>
      <c r="F89" s="94">
        <f>'Valbara Tjänster'!DV27</f>
        <v>0</v>
      </c>
      <c r="G89" s="115"/>
      <c r="H89" s="94">
        <f>'Valbara Tjänster'!DV28</f>
        <v>0</v>
      </c>
      <c r="I89" s="115"/>
      <c r="J89" s="220">
        <f>'Valbara Tjänster'!DV29</f>
        <v>0</v>
      </c>
    </row>
    <row r="90" spans="3:10" s="90" customFormat="1" ht="16.5" hidden="1" customHeight="1" outlineLevel="1" x14ac:dyDescent="0.25">
      <c r="C90" s="107">
        <f>'Valbara Tjänster'!DZ1</f>
        <v>0</v>
      </c>
      <c r="D90" s="114">
        <f>'Valbara Tjänster'!DZ23</f>
        <v>0</v>
      </c>
      <c r="E90" s="115"/>
      <c r="F90" s="94">
        <f>'Valbara Tjänster'!DZ27</f>
        <v>0</v>
      </c>
      <c r="G90" s="115"/>
      <c r="H90" s="94">
        <f>'Valbara Tjänster'!DZ28</f>
        <v>0</v>
      </c>
      <c r="I90" s="115"/>
      <c r="J90" s="220">
        <f>'Valbara Tjänster'!DZ29</f>
        <v>0</v>
      </c>
    </row>
    <row r="91" spans="3:10" s="90" customFormat="1" ht="16.5" hidden="1" customHeight="1" outlineLevel="1" x14ac:dyDescent="0.25">
      <c r="C91" s="107">
        <f>'Valbara Tjänster'!ED1</f>
        <v>0</v>
      </c>
      <c r="D91" s="114">
        <f>'Valbara Tjänster'!ED23</f>
        <v>0</v>
      </c>
      <c r="E91" s="115"/>
      <c r="F91" s="94">
        <f>'Valbara Tjänster'!ED27</f>
        <v>0</v>
      </c>
      <c r="G91" s="115"/>
      <c r="H91" s="94">
        <f>'Valbara Tjänster'!ED28</f>
        <v>0</v>
      </c>
      <c r="I91" s="115"/>
      <c r="J91" s="220">
        <f>'Valbara Tjänster'!ED29</f>
        <v>0</v>
      </c>
    </row>
    <row r="92" spans="3:10" s="90" customFormat="1" ht="16.5" hidden="1" customHeight="1" outlineLevel="1" x14ac:dyDescent="0.25">
      <c r="C92" s="107">
        <f>'Valbara Tjänster'!EH1</f>
        <v>0</v>
      </c>
      <c r="D92" s="114">
        <f>'Valbara Tjänster'!EH23</f>
        <v>0</v>
      </c>
      <c r="E92" s="115"/>
      <c r="F92" s="94">
        <f>'Valbara Tjänster'!EH27</f>
        <v>0</v>
      </c>
      <c r="G92" s="115"/>
      <c r="H92" s="94">
        <f>'Valbara Tjänster'!EH28</f>
        <v>0</v>
      </c>
      <c r="I92" s="115"/>
      <c r="J92" s="220">
        <f>'Valbara Tjänster'!EH29</f>
        <v>0</v>
      </c>
    </row>
    <row r="93" spans="3:10" s="90" customFormat="1" ht="16.5" hidden="1" customHeight="1" outlineLevel="1" x14ac:dyDescent="0.25">
      <c r="C93" s="107">
        <f>'Valbara Tjänster'!EL1</f>
        <v>0</v>
      </c>
      <c r="D93" s="114">
        <f>'Valbara Tjänster'!EL23</f>
        <v>0</v>
      </c>
      <c r="E93" s="115"/>
      <c r="F93" s="94">
        <f>'Valbara Tjänster'!EL27</f>
        <v>0</v>
      </c>
      <c r="G93" s="115"/>
      <c r="H93" s="94">
        <f>'Valbara Tjänster'!EL28</f>
        <v>0</v>
      </c>
      <c r="I93" s="115"/>
      <c r="J93" s="220">
        <f>'Valbara Tjänster'!EL29</f>
        <v>0</v>
      </c>
    </row>
    <row r="94" spans="3:10" s="90" customFormat="1" ht="16.5" hidden="1" customHeight="1" outlineLevel="1" x14ac:dyDescent="0.25">
      <c r="C94" s="107">
        <f>'Valbara Tjänster'!EP1</f>
        <v>0</v>
      </c>
      <c r="D94" s="114">
        <f>'Valbara Tjänster'!EP23</f>
        <v>0</v>
      </c>
      <c r="E94" s="115"/>
      <c r="F94" s="94">
        <f>'Valbara Tjänster'!EP27</f>
        <v>0</v>
      </c>
      <c r="G94" s="115"/>
      <c r="H94" s="94">
        <f>'Valbara Tjänster'!EP28</f>
        <v>0</v>
      </c>
      <c r="I94" s="115"/>
      <c r="J94" s="220">
        <f>'Valbara Tjänster'!EP29</f>
        <v>0</v>
      </c>
    </row>
    <row r="95" spans="3:10" s="90" customFormat="1" ht="16.5" hidden="1" customHeight="1" outlineLevel="1" x14ac:dyDescent="0.25">
      <c r="C95" s="107">
        <f>'Valbara Tjänster'!ET1</f>
        <v>0</v>
      </c>
      <c r="D95" s="114">
        <f>'Valbara Tjänster'!ET23</f>
        <v>0</v>
      </c>
      <c r="E95" s="115"/>
      <c r="F95" s="94">
        <f>'Valbara Tjänster'!ET27</f>
        <v>0</v>
      </c>
      <c r="G95" s="115"/>
      <c r="H95" s="94">
        <f>'Valbara Tjänster'!ET28</f>
        <v>0</v>
      </c>
      <c r="I95" s="115"/>
      <c r="J95" s="220">
        <f>'Valbara Tjänster'!ET29</f>
        <v>0</v>
      </c>
    </row>
    <row r="96" spans="3:10" s="90" customFormat="1" ht="16.5" hidden="1" customHeight="1" outlineLevel="1" x14ac:dyDescent="0.25">
      <c r="C96" s="107">
        <f>'Valbara Tjänster'!EX1</f>
        <v>0</v>
      </c>
      <c r="D96" s="114">
        <f>'Valbara Tjänster'!EX23</f>
        <v>0</v>
      </c>
      <c r="E96" s="115"/>
      <c r="F96" s="94">
        <f>'Valbara Tjänster'!EX27</f>
        <v>0</v>
      </c>
      <c r="G96" s="115"/>
      <c r="H96" s="94">
        <f>'Valbara Tjänster'!EX28</f>
        <v>0</v>
      </c>
      <c r="I96" s="115"/>
      <c r="J96" s="220">
        <f>'Valbara Tjänster'!EX29</f>
        <v>0</v>
      </c>
    </row>
    <row r="97" spans="3:10" s="90" customFormat="1" ht="16.5" hidden="1" customHeight="1" outlineLevel="1" x14ac:dyDescent="0.25">
      <c r="C97" s="107">
        <f>'Valbara Tjänster'!FB1</f>
        <v>0</v>
      </c>
      <c r="D97" s="114">
        <f>'Valbara Tjänster'!FB23</f>
        <v>0</v>
      </c>
      <c r="E97" s="115"/>
      <c r="F97" s="94">
        <f>'Valbara Tjänster'!FB27</f>
        <v>0</v>
      </c>
      <c r="G97" s="115"/>
      <c r="H97" s="94">
        <f>'Valbara Tjänster'!FB28</f>
        <v>0</v>
      </c>
      <c r="I97" s="115"/>
      <c r="J97" s="220">
        <f>'Valbara Tjänster'!FB29</f>
        <v>0</v>
      </c>
    </row>
    <row r="98" spans="3:10" s="90" customFormat="1" ht="16.5" hidden="1" customHeight="1" outlineLevel="1" x14ac:dyDescent="0.25">
      <c r="C98" s="107">
        <f>'Valbara Tjänster'!FF1</f>
        <v>0</v>
      </c>
      <c r="D98" s="114">
        <f>'Valbara Tjänster'!FF23</f>
        <v>0</v>
      </c>
      <c r="E98" s="115"/>
      <c r="F98" s="94">
        <f>'Valbara Tjänster'!FF27</f>
        <v>0</v>
      </c>
      <c r="G98" s="115"/>
      <c r="H98" s="94">
        <f>'Valbara Tjänster'!FF28</f>
        <v>0</v>
      </c>
      <c r="I98" s="115"/>
      <c r="J98" s="220">
        <f>'Valbara Tjänster'!FF29</f>
        <v>0</v>
      </c>
    </row>
    <row r="99" spans="3:10" s="90" customFormat="1" ht="16.5" hidden="1" customHeight="1" outlineLevel="1" x14ac:dyDescent="0.25">
      <c r="C99" s="107">
        <f>'Valbara Tjänster'!FJ1</f>
        <v>0</v>
      </c>
      <c r="D99" s="114">
        <f>'Valbara Tjänster'!FJ23</f>
        <v>0</v>
      </c>
      <c r="E99" s="115"/>
      <c r="F99" s="94">
        <f>'Valbara Tjänster'!FJ27</f>
        <v>0</v>
      </c>
      <c r="G99" s="115"/>
      <c r="H99" s="94">
        <f>'Valbara Tjänster'!FJ28</f>
        <v>0</v>
      </c>
      <c r="I99" s="115"/>
      <c r="J99" s="220">
        <f>'Valbara Tjänster'!FJ29</f>
        <v>0</v>
      </c>
    </row>
    <row r="100" spans="3:10" s="90" customFormat="1" ht="16.5" hidden="1" customHeight="1" outlineLevel="1" x14ac:dyDescent="0.25">
      <c r="C100" s="107">
        <f>'Valbara Tjänster'!FN1</f>
        <v>0</v>
      </c>
      <c r="D100" s="114">
        <f>'Valbara Tjänster'!FN23</f>
        <v>0</v>
      </c>
      <c r="E100" s="115"/>
      <c r="F100" s="94">
        <f>'Valbara Tjänster'!FN27</f>
        <v>0</v>
      </c>
      <c r="G100" s="115"/>
      <c r="H100" s="94">
        <f>'Valbara Tjänster'!FN28</f>
        <v>0</v>
      </c>
      <c r="I100" s="115"/>
      <c r="J100" s="220">
        <f>'Valbara Tjänster'!FN29</f>
        <v>0</v>
      </c>
    </row>
    <row r="101" spans="3:10" s="90" customFormat="1" ht="16.5" hidden="1" customHeight="1" outlineLevel="1" x14ac:dyDescent="0.25">
      <c r="C101" s="107">
        <f>'Valbara Tjänster'!FR1</f>
        <v>0</v>
      </c>
      <c r="D101" s="114">
        <f>'Valbara Tjänster'!FR23</f>
        <v>0</v>
      </c>
      <c r="E101" s="115"/>
      <c r="F101" s="94">
        <f>'Valbara Tjänster'!FR27</f>
        <v>0</v>
      </c>
      <c r="G101" s="115"/>
      <c r="H101" s="94">
        <f>'Valbara Tjänster'!FR28</f>
        <v>0</v>
      </c>
      <c r="I101" s="115"/>
      <c r="J101" s="220">
        <f>'Valbara Tjänster'!FR29</f>
        <v>0</v>
      </c>
    </row>
    <row r="102" spans="3:10" s="90" customFormat="1" ht="16.5" hidden="1" customHeight="1" outlineLevel="1" x14ac:dyDescent="0.25">
      <c r="C102" s="107">
        <f>'Valbara Tjänster'!FV1</f>
        <v>0</v>
      </c>
      <c r="D102" s="114">
        <f>'Valbara Tjänster'!FV23</f>
        <v>0</v>
      </c>
      <c r="E102" s="115"/>
      <c r="F102" s="94">
        <f>'Valbara Tjänster'!FV27</f>
        <v>0</v>
      </c>
      <c r="G102" s="115"/>
      <c r="H102" s="94">
        <f>'Valbara Tjänster'!FV28</f>
        <v>0</v>
      </c>
      <c r="I102" s="115"/>
      <c r="J102" s="220">
        <f>'Valbara Tjänster'!FV29</f>
        <v>0</v>
      </c>
    </row>
    <row r="103" spans="3:10" s="90" customFormat="1" ht="16.5" hidden="1" customHeight="1" outlineLevel="1" x14ac:dyDescent="0.25">
      <c r="C103" s="107">
        <f>'Valbara Tjänster'!FZ1</f>
        <v>0</v>
      </c>
      <c r="D103" s="114">
        <f>'Valbara Tjänster'!FZ23</f>
        <v>0</v>
      </c>
      <c r="E103" s="115"/>
      <c r="F103" s="94">
        <f>'Valbara Tjänster'!FZ27</f>
        <v>0</v>
      </c>
      <c r="G103" s="115"/>
      <c r="H103" s="94">
        <f>'Valbara Tjänster'!FZ28</f>
        <v>0</v>
      </c>
      <c r="I103" s="115"/>
      <c r="J103" s="220">
        <f>'Valbara Tjänster'!FZ29</f>
        <v>0</v>
      </c>
    </row>
    <row r="104" spans="3:10" s="90" customFormat="1" ht="16.5" hidden="1" customHeight="1" outlineLevel="1" x14ac:dyDescent="0.25">
      <c r="C104" s="107">
        <f>'Valbara Tjänster'!GD1</f>
        <v>0</v>
      </c>
      <c r="D104" s="114">
        <f>'Valbara Tjänster'!GD23</f>
        <v>0</v>
      </c>
      <c r="E104" s="115"/>
      <c r="F104" s="94">
        <f>'Valbara Tjänster'!GD27</f>
        <v>0</v>
      </c>
      <c r="G104" s="115"/>
      <c r="H104" s="94">
        <f>'Valbara Tjänster'!GD28</f>
        <v>0</v>
      </c>
      <c r="I104" s="115"/>
      <c r="J104" s="220">
        <f>'Valbara Tjänster'!GD29</f>
        <v>0</v>
      </c>
    </row>
    <row r="105" spans="3:10" s="90" customFormat="1" ht="16.5" hidden="1" customHeight="1" outlineLevel="1" x14ac:dyDescent="0.25">
      <c r="C105" s="107">
        <f>'Valbara Tjänster'!GH1</f>
        <v>0</v>
      </c>
      <c r="D105" s="114">
        <f>'Valbara Tjänster'!GH23</f>
        <v>0</v>
      </c>
      <c r="E105" s="115"/>
      <c r="F105" s="94">
        <f>'Valbara Tjänster'!GH27</f>
        <v>0</v>
      </c>
      <c r="G105" s="115"/>
      <c r="H105" s="94">
        <f>'Valbara Tjänster'!GH28</f>
        <v>0</v>
      </c>
      <c r="I105" s="115"/>
      <c r="J105" s="220">
        <f>'Valbara Tjänster'!GH29</f>
        <v>0</v>
      </c>
    </row>
    <row r="106" spans="3:10" s="90" customFormat="1" ht="16.5" hidden="1" customHeight="1" outlineLevel="1" x14ac:dyDescent="0.25">
      <c r="C106" s="107">
        <f>'Valbara Tjänster'!GL1</f>
        <v>0</v>
      </c>
      <c r="D106" s="114">
        <f>'Valbara Tjänster'!GL23</f>
        <v>0</v>
      </c>
      <c r="E106" s="115"/>
      <c r="F106" s="94">
        <f>'Valbara Tjänster'!GL27</f>
        <v>0</v>
      </c>
      <c r="G106" s="115"/>
      <c r="H106" s="94">
        <f>'Valbara Tjänster'!GL28</f>
        <v>0</v>
      </c>
      <c r="I106" s="115"/>
      <c r="J106" s="220">
        <f>'Valbara Tjänster'!GL29</f>
        <v>0</v>
      </c>
    </row>
    <row r="107" spans="3:10" s="90" customFormat="1" ht="16.5" hidden="1" customHeight="1" outlineLevel="1" thickBot="1" x14ac:dyDescent="0.3">
      <c r="C107" s="117">
        <f>'Valbara Tjänster'!GP1</f>
        <v>0</v>
      </c>
      <c r="D107" s="118">
        <f>'Valbara Tjänster'!GP23</f>
        <v>0</v>
      </c>
      <c r="E107" s="119"/>
      <c r="F107" s="95">
        <f>'Valbara Tjänster'!GP27</f>
        <v>0</v>
      </c>
      <c r="G107" s="119"/>
      <c r="H107" s="95">
        <f>'Valbara Tjänster'!GP28</f>
        <v>0</v>
      </c>
      <c r="I107" s="119"/>
      <c r="J107" s="221">
        <f>'Valbara Tjänster'!GP29</f>
        <v>0</v>
      </c>
    </row>
    <row r="108" spans="3:10" ht="14.25" hidden="1" customHeight="1" outlineLevel="1" x14ac:dyDescent="0.25">
      <c r="C108" s="115"/>
      <c r="D108" s="114"/>
      <c r="E108" s="115"/>
      <c r="F108" s="115"/>
      <c r="G108" s="115"/>
      <c r="H108" s="115"/>
      <c r="I108" s="115"/>
      <c r="J108" s="115"/>
    </row>
    <row r="109" spans="3:10" ht="15.75" collapsed="1" thickBot="1" x14ac:dyDescent="0.3">
      <c r="C109" s="115"/>
      <c r="D109" s="115"/>
      <c r="E109" s="115"/>
      <c r="F109" s="115"/>
      <c r="G109" s="115"/>
      <c r="H109" s="115"/>
      <c r="I109" s="115"/>
      <c r="J109" s="115"/>
    </row>
    <row r="110" spans="3:10" ht="21" x14ac:dyDescent="0.25">
      <c r="C110" s="108" t="s">
        <v>58</v>
      </c>
      <c r="D110" s="109">
        <f>SUM(D111:D131)</f>
        <v>569457.1208897389</v>
      </c>
      <c r="E110" s="110"/>
      <c r="F110" s="93" t="s">
        <v>39</v>
      </c>
      <c r="G110" s="111"/>
      <c r="H110" s="124"/>
      <c r="I110" s="110"/>
      <c r="J110" s="122"/>
    </row>
    <row r="111" spans="3:10" ht="14.25" hidden="1" customHeight="1" outlineLevel="1" x14ac:dyDescent="0.25">
      <c r="C111" s="107" t="str">
        <f>'Gemensamma i utveckling'!C1</f>
        <v>Utvecklingsram 2023</v>
      </c>
      <c r="D111" s="114">
        <f>'Gemensamma i utveckling'!C26</f>
        <v>569457.1208897389</v>
      </c>
      <c r="E111" s="115"/>
      <c r="F111" s="94" t="str">
        <f>'Gemensamma i utveckling'!C30</f>
        <v xml:space="preserve">Faktureras i januari för helår 2022 </v>
      </c>
      <c r="G111" s="115"/>
      <c r="H111" s="115" t="str">
        <f>'Gemensamma i utveckling'!C31</f>
        <v>Engång</v>
      </c>
      <c r="I111" s="115"/>
      <c r="J111" s="116" t="str">
        <f>'Gemensamma i utveckling'!C32</f>
        <v>Januari</v>
      </c>
    </row>
    <row r="112" spans="3:10" ht="14.25" hidden="1" customHeight="1" outlineLevel="1" x14ac:dyDescent="0.25">
      <c r="C112" s="107" t="str">
        <f>'Gemensamma i utveckling'!D1</f>
        <v>Utveckling/förvaltning 1177 tidboking</v>
      </c>
      <c r="D112" s="114">
        <f>'Gemensamma i utveckling'!D26</f>
        <v>0</v>
      </c>
      <c r="E112" s="115"/>
      <c r="F112" s="94" t="str">
        <f>'Gemensamma i utveckling'!D30</f>
        <v xml:space="preserve"> -</v>
      </c>
      <c r="G112" s="115"/>
      <c r="H112" s="115" t="str">
        <f>'Gemensamma i utveckling'!D31</f>
        <v xml:space="preserve"> -</v>
      </c>
      <c r="I112" s="115"/>
      <c r="J112" s="116" t="str">
        <f>'Gemensamma i utveckling'!D32</f>
        <v xml:space="preserve"> -</v>
      </c>
    </row>
    <row r="113" spans="3:10" ht="14.25" hidden="1" customHeight="1" outlineLevel="1" x14ac:dyDescent="0.25">
      <c r="C113" s="107" t="str">
        <f>'Gemensamma i utveckling'!E1</f>
        <v>Fortsatt utveckling SITHS</v>
      </c>
      <c r="D113" s="114">
        <f>'Gemensamma i utveckling'!E26</f>
        <v>0</v>
      </c>
      <c r="E113" s="115"/>
      <c r="F113" s="106" t="str">
        <f>'Gemensamma i utveckling'!E30</f>
        <v>Ingen fakt 2023</v>
      </c>
      <c r="G113" s="115"/>
      <c r="H113" s="125" t="str">
        <f>'Gemensamma i utveckling'!E31</f>
        <v xml:space="preserve"> -</v>
      </c>
      <c r="I113" s="115"/>
      <c r="J113" s="123" t="str">
        <f>'Gemensamma i utveckling'!E32</f>
        <v xml:space="preserve"> -</v>
      </c>
    </row>
    <row r="114" spans="3:10" ht="14.25" hidden="1" customHeight="1" outlineLevel="1" x14ac:dyDescent="0.25">
      <c r="C114" s="107" t="str">
        <f>'Gemensamma i utveckling'!F1</f>
        <v>Pascal NLL-anpassning</v>
      </c>
      <c r="D114" s="114">
        <f>'Gemensamma i utveckling'!F26</f>
        <v>0</v>
      </c>
      <c r="E114" s="115"/>
      <c r="F114" s="94" t="str">
        <f>'Gemensamma i utveckling'!F30</f>
        <v>Ingen fakt 2023</v>
      </c>
      <c r="G114" s="115"/>
      <c r="H114" s="115" t="str">
        <f>'Gemensamma i utveckling'!F31</f>
        <v xml:space="preserve"> -</v>
      </c>
      <c r="I114" s="115"/>
      <c r="J114" s="116" t="str">
        <f>'Gemensamma i utveckling'!F32</f>
        <v xml:space="preserve"> -</v>
      </c>
    </row>
    <row r="115" spans="3:10" ht="14.25" hidden="1" customHeight="1" outlineLevel="1" x14ac:dyDescent="0.25">
      <c r="C115" s="107" t="str">
        <f>'Gemensamma i utveckling'!G1</f>
        <v>Utbyte av Säkerhetstj.</v>
      </c>
      <c r="D115" s="114">
        <f>'Gemensamma i utveckling'!G26</f>
        <v>0</v>
      </c>
      <c r="E115" s="115"/>
      <c r="F115" s="94" t="str">
        <f>'Gemensamma i utveckling'!G30</f>
        <v>Ingen fakt 2023</v>
      </c>
      <c r="G115" s="115"/>
      <c r="H115" s="115" t="str">
        <f>'Gemensamma i utveckling'!G31</f>
        <v xml:space="preserve"> -</v>
      </c>
      <c r="I115" s="115"/>
      <c r="J115" s="116" t="str">
        <f>'Gemensamma i utveckling'!G32</f>
        <v xml:space="preserve"> -</v>
      </c>
    </row>
    <row r="116" spans="3:10" ht="14.25" hidden="1" customHeight="1" outlineLevel="1" x14ac:dyDescent="0.25">
      <c r="C116" s="107" t="str">
        <f>'Gemensamma i utveckling'!H1</f>
        <v>Ny katalogtjänst HSA</v>
      </c>
      <c r="D116" s="114">
        <f>'Gemensamma i utveckling'!H26</f>
        <v>0</v>
      </c>
      <c r="E116" s="115"/>
      <c r="F116" s="94" t="str">
        <f>'Gemensamma i utveckling'!H30</f>
        <v>Ingen fakt 2023</v>
      </c>
      <c r="G116" s="115"/>
      <c r="H116" s="115" t="str">
        <f>'Gemensamma i utveckling'!H31</f>
        <v xml:space="preserve"> -</v>
      </c>
      <c r="I116" s="115"/>
      <c r="J116" s="116" t="str">
        <f>'Gemensamma i utveckling'!H32</f>
        <v xml:space="preserve"> -</v>
      </c>
    </row>
    <row r="117" spans="3:10" s="90" customFormat="1" ht="14.25" hidden="1" customHeight="1" outlineLevel="1" x14ac:dyDescent="0.25">
      <c r="C117" s="107" t="str">
        <f>'Gemensamma i utveckling'!I1</f>
        <v>Journalen &amp; NPÖ plattformsutv.</v>
      </c>
      <c r="D117" s="114">
        <f>'Gemensamma i utveckling'!I26</f>
        <v>0</v>
      </c>
      <c r="E117" s="115"/>
      <c r="F117" s="94" t="str">
        <f>'Gemensamma i utveckling'!I30</f>
        <v>Ingen fakt 2023</v>
      </c>
      <c r="G117" s="115"/>
      <c r="H117" s="90" t="str">
        <f>'Gemensamma i utveckling'!I31</f>
        <v xml:space="preserve"> -</v>
      </c>
      <c r="I117" s="115"/>
      <c r="J117" s="116" t="str">
        <f>'Gemensamma i utveckling'!I32</f>
        <v xml:space="preserve"> -</v>
      </c>
    </row>
    <row r="118" spans="3:10" s="90" customFormat="1" ht="14.25" hidden="1" customHeight="1" outlineLevel="1" x14ac:dyDescent="0.25">
      <c r="C118" s="107" t="str">
        <f>'Gemensamma i utveckling'!J1</f>
        <v xml:space="preserve">Hitta och jämför hjälpmedel på 1177 </v>
      </c>
      <c r="D118" s="114">
        <f>'Gemensamma i utveckling'!J26</f>
        <v>0</v>
      </c>
      <c r="E118" s="115"/>
      <c r="F118" s="94" t="str">
        <f>'Gemensamma i utveckling'!J30</f>
        <v>Ingen avs.förkl. Sannolikt finansiering utv.ram</v>
      </c>
      <c r="G118" s="115"/>
      <c r="H118" s="115" t="str">
        <f>'Gemensamma i utveckling'!J31</f>
        <v xml:space="preserve"> -</v>
      </c>
      <c r="I118" s="115"/>
      <c r="J118" s="116" t="str">
        <f>'Gemensamma i utveckling'!J32</f>
        <v xml:space="preserve"> -</v>
      </c>
    </row>
    <row r="119" spans="3:10" s="90" customFormat="1" ht="14.25" hidden="1" customHeight="1" outlineLevel="1" x14ac:dyDescent="0.25">
      <c r="C119" s="107" t="str">
        <f>'Gemensamma i utveckling'!K1</f>
        <v>Självbetjäning Hjälpmedel Via 1177</v>
      </c>
      <c r="D119" s="114">
        <f>'Gemensamma i utveckling'!K26</f>
        <v>0</v>
      </c>
      <c r="E119" s="115"/>
      <c r="F119" s="94" t="str">
        <f>'Gemensamma i utveckling'!K30</f>
        <v>Väntar på avsiktsförklaring</v>
      </c>
      <c r="G119" s="115"/>
      <c r="H119" s="115">
        <f>'Gemensamma i utveckling'!K31</f>
        <v>0</v>
      </c>
      <c r="I119" s="115"/>
      <c r="J119" s="116" t="str">
        <f>'Gemensamma i utveckling'!K32</f>
        <v xml:space="preserve"> -</v>
      </c>
    </row>
    <row r="120" spans="3:10" s="90" customFormat="1" ht="14.25" hidden="1" customHeight="1" outlineLevel="1" x14ac:dyDescent="0.25">
      <c r="C120" s="107">
        <f>'Gemensamma i utveckling'!L1</f>
        <v>0</v>
      </c>
      <c r="D120" s="114">
        <f>'Gemensamma i utveckling'!L26</f>
        <v>0</v>
      </c>
      <c r="E120" s="115"/>
      <c r="F120" s="94">
        <f>'Gemensamma i utveckling'!L30</f>
        <v>0</v>
      </c>
      <c r="G120" s="115"/>
      <c r="H120" s="115">
        <f>'Gemensamma i utveckling'!L31</f>
        <v>0</v>
      </c>
      <c r="I120" s="115"/>
      <c r="J120" s="116">
        <f>'Gemensamma i utveckling'!L32</f>
        <v>0</v>
      </c>
    </row>
    <row r="121" spans="3:10" s="90" customFormat="1" ht="14.25" hidden="1" customHeight="1" outlineLevel="1" x14ac:dyDescent="0.25">
      <c r="C121" s="107">
        <f>'Gemensamma i utveckling'!M1</f>
        <v>0</v>
      </c>
      <c r="D121" s="114">
        <f>'Gemensamma i utveckling'!M26</f>
        <v>0</v>
      </c>
      <c r="E121" s="115"/>
      <c r="F121" s="94">
        <f>'Gemensamma i utveckling'!M30</f>
        <v>0</v>
      </c>
      <c r="G121" s="115"/>
      <c r="H121" s="115">
        <f>'Gemensamma i utveckling'!M31</f>
        <v>0</v>
      </c>
      <c r="I121" s="115"/>
      <c r="J121" s="116">
        <f>'Gemensamma i utveckling'!M32</f>
        <v>0</v>
      </c>
    </row>
    <row r="122" spans="3:10" s="90" customFormat="1" ht="14.25" hidden="1" customHeight="1" outlineLevel="1" x14ac:dyDescent="0.25">
      <c r="C122" s="107">
        <f>'Gemensamma i utveckling'!N1</f>
        <v>0</v>
      </c>
      <c r="D122" s="114">
        <f>'Gemensamma i utveckling'!N26</f>
        <v>0</v>
      </c>
      <c r="E122" s="115"/>
      <c r="F122" s="94">
        <f>'Gemensamma i utveckling'!N30</f>
        <v>0</v>
      </c>
      <c r="G122" s="115"/>
      <c r="H122" s="115">
        <f>'Gemensamma i utveckling'!N31</f>
        <v>0</v>
      </c>
      <c r="I122" s="115"/>
      <c r="J122" s="116">
        <f>'Gemensamma i utveckling'!N32</f>
        <v>0</v>
      </c>
    </row>
    <row r="123" spans="3:10" s="90" customFormat="1" ht="14.25" hidden="1" customHeight="1" outlineLevel="1" x14ac:dyDescent="0.25">
      <c r="C123" s="107">
        <f>'Gemensamma i utveckling'!O1</f>
        <v>0</v>
      </c>
      <c r="D123" s="114">
        <f>'Gemensamma i utveckling'!O26</f>
        <v>0</v>
      </c>
      <c r="E123" s="115"/>
      <c r="F123" s="94">
        <f>'Gemensamma i utveckling'!O30</f>
        <v>0</v>
      </c>
      <c r="G123" s="115"/>
      <c r="H123" s="115">
        <f>'Gemensamma i utveckling'!O31</f>
        <v>0</v>
      </c>
      <c r="I123" s="115"/>
      <c r="J123" s="116">
        <f>'Gemensamma i utveckling'!O32</f>
        <v>0</v>
      </c>
    </row>
    <row r="124" spans="3:10" s="90" customFormat="1" ht="14.25" hidden="1" customHeight="1" outlineLevel="1" x14ac:dyDescent="0.25">
      <c r="C124" s="107">
        <f>'Gemensamma i utveckling'!P1</f>
        <v>0</v>
      </c>
      <c r="D124" s="114">
        <f>'Gemensamma i utveckling'!P26</f>
        <v>0</v>
      </c>
      <c r="E124" s="115"/>
      <c r="F124" s="94">
        <f>'Gemensamma i utveckling'!P30</f>
        <v>0</v>
      </c>
      <c r="G124" s="115"/>
      <c r="H124" s="115">
        <f>'Gemensamma i utveckling'!P31</f>
        <v>0</v>
      </c>
      <c r="I124" s="115"/>
      <c r="J124" s="116">
        <f>'Gemensamma i utveckling'!P32</f>
        <v>0</v>
      </c>
    </row>
    <row r="125" spans="3:10" s="90" customFormat="1" ht="14.25" hidden="1" customHeight="1" outlineLevel="1" x14ac:dyDescent="0.25">
      <c r="C125" s="107">
        <f>'Gemensamma i utveckling'!Q1</f>
        <v>0</v>
      </c>
      <c r="D125" s="114">
        <f>'Gemensamma i utveckling'!Q26</f>
        <v>0</v>
      </c>
      <c r="E125" s="115"/>
      <c r="F125" s="94">
        <f>'Gemensamma i utveckling'!Q30</f>
        <v>0</v>
      </c>
      <c r="G125" s="115"/>
      <c r="H125" s="115">
        <f>'Gemensamma i utveckling'!Q31</f>
        <v>0</v>
      </c>
      <c r="I125" s="115"/>
      <c r="J125" s="116">
        <f>'Gemensamma i utveckling'!Q32</f>
        <v>0</v>
      </c>
    </row>
    <row r="126" spans="3:10" s="90" customFormat="1" ht="14.25" hidden="1" customHeight="1" outlineLevel="1" x14ac:dyDescent="0.25">
      <c r="C126" s="107">
        <f>'Gemensamma i utveckling'!R1</f>
        <v>0</v>
      </c>
      <c r="D126" s="114">
        <f>'Gemensamma i utveckling'!R26</f>
        <v>0</v>
      </c>
      <c r="E126" s="115"/>
      <c r="F126" s="94">
        <f>'Gemensamma i utveckling'!R30</f>
        <v>0</v>
      </c>
      <c r="G126" s="115"/>
      <c r="H126" s="115">
        <f>'Gemensamma i utveckling'!R31</f>
        <v>0</v>
      </c>
      <c r="I126" s="115"/>
      <c r="J126" s="116">
        <f>'Gemensamma i utveckling'!R32</f>
        <v>0</v>
      </c>
    </row>
    <row r="127" spans="3:10" s="90" customFormat="1" ht="14.25" hidden="1" customHeight="1" outlineLevel="1" x14ac:dyDescent="0.25">
      <c r="C127" s="107">
        <f>'Gemensamma i utveckling'!S1</f>
        <v>0</v>
      </c>
      <c r="D127" s="114">
        <f>'Gemensamma i utveckling'!S26</f>
        <v>0</v>
      </c>
      <c r="E127" s="115"/>
      <c r="F127" s="94">
        <f>'Gemensamma i utveckling'!S30</f>
        <v>0</v>
      </c>
      <c r="G127" s="115"/>
      <c r="H127" s="115">
        <f>'Gemensamma i utveckling'!S31</f>
        <v>0</v>
      </c>
      <c r="I127" s="115"/>
      <c r="J127" s="116">
        <f>'Gemensamma i utveckling'!S32</f>
        <v>0</v>
      </c>
    </row>
    <row r="128" spans="3:10" s="90" customFormat="1" ht="14.25" hidden="1" customHeight="1" outlineLevel="1" x14ac:dyDescent="0.25">
      <c r="C128" s="107">
        <f>'Gemensamma i utveckling'!T1</f>
        <v>0</v>
      </c>
      <c r="D128" s="114">
        <f>'Gemensamma i utveckling'!T26</f>
        <v>0</v>
      </c>
      <c r="E128" s="115"/>
      <c r="F128" s="94">
        <f>'Gemensamma i utveckling'!T30</f>
        <v>0</v>
      </c>
      <c r="G128" s="115"/>
      <c r="H128" s="115">
        <f>'Gemensamma i utveckling'!T31</f>
        <v>0</v>
      </c>
      <c r="I128" s="115"/>
      <c r="J128" s="116">
        <f>'Gemensamma i utveckling'!T32</f>
        <v>0</v>
      </c>
    </row>
    <row r="129" spans="3:10" s="90" customFormat="1" ht="14.25" hidden="1" customHeight="1" outlineLevel="1" x14ac:dyDescent="0.25">
      <c r="C129" s="107">
        <f>'Gemensamma i utveckling'!U1</f>
        <v>0</v>
      </c>
      <c r="D129" s="114">
        <f>'Gemensamma i utveckling'!U26</f>
        <v>0</v>
      </c>
      <c r="E129" s="115"/>
      <c r="F129" s="94">
        <f>'Gemensamma i utveckling'!U30</f>
        <v>0</v>
      </c>
      <c r="G129" s="115"/>
      <c r="H129" s="115">
        <f>'Gemensamma i utveckling'!U31</f>
        <v>0</v>
      </c>
      <c r="I129" s="115"/>
      <c r="J129" s="116">
        <f>'Gemensamma i utveckling'!U32</f>
        <v>0</v>
      </c>
    </row>
    <row r="130" spans="3:10" s="90" customFormat="1" ht="14.25" hidden="1" customHeight="1" outlineLevel="1" x14ac:dyDescent="0.25">
      <c r="C130" s="107">
        <f>'Gemensamma i utveckling'!V1</f>
        <v>0</v>
      </c>
      <c r="D130" s="114">
        <f>'Gemensamma i utveckling'!V26</f>
        <v>0</v>
      </c>
      <c r="E130" s="115"/>
      <c r="F130" s="94">
        <f>'Gemensamma i utveckling'!V30</f>
        <v>0</v>
      </c>
      <c r="G130" s="115"/>
      <c r="H130" s="115">
        <f>'Gemensamma i utveckling'!V31</f>
        <v>0</v>
      </c>
      <c r="I130" s="115"/>
      <c r="J130" s="116">
        <f>'Gemensamma i utveckling'!V32</f>
        <v>0</v>
      </c>
    </row>
    <row r="131" spans="3:10" ht="14.25" hidden="1" customHeight="1" outlineLevel="1" thickBot="1" x14ac:dyDescent="0.3">
      <c r="C131" s="117">
        <f>'Gemensamma i utveckling'!W1</f>
        <v>0</v>
      </c>
      <c r="D131" s="118">
        <f>'Gemensamma i utveckling'!W26</f>
        <v>0</v>
      </c>
      <c r="E131" s="119"/>
      <c r="F131" s="95">
        <f>'Gemensamma i utveckling'!W30</f>
        <v>0</v>
      </c>
      <c r="G131" s="119"/>
      <c r="H131" s="119">
        <f>'Gemensamma i utveckling'!W31</f>
        <v>0</v>
      </c>
      <c r="I131" s="119"/>
      <c r="J131" s="120">
        <f>'Gemensamma i utveckling'!W32</f>
        <v>0</v>
      </c>
    </row>
    <row r="132" spans="3:10" hidden="1" outlineLevel="1" x14ac:dyDescent="0.25">
      <c r="C132" s="115"/>
      <c r="D132" s="114"/>
      <c r="E132" s="115"/>
      <c r="F132" s="115"/>
      <c r="G132" s="115"/>
      <c r="H132" s="115"/>
      <c r="I132" s="115"/>
      <c r="J132" s="115"/>
    </row>
    <row r="133" spans="3:10" ht="15.75" collapsed="1" thickBot="1" x14ac:dyDescent="0.3">
      <c r="C133" s="115"/>
      <c r="D133" s="115"/>
      <c r="E133" s="115"/>
      <c r="F133" s="115"/>
      <c r="G133" s="115"/>
      <c r="H133" s="115"/>
      <c r="I133" s="115"/>
      <c r="J133" s="115"/>
    </row>
    <row r="134" spans="3:10" ht="21" x14ac:dyDescent="0.25">
      <c r="C134" s="108" t="s">
        <v>59</v>
      </c>
      <c r="D134" s="109">
        <f>SUM(D135:D163)</f>
        <v>387295.697356152</v>
      </c>
      <c r="E134" s="110"/>
      <c r="F134" s="110" t="s">
        <v>39</v>
      </c>
      <c r="G134" s="110"/>
      <c r="H134" s="110"/>
      <c r="I134" s="110"/>
      <c r="J134" s="122"/>
    </row>
    <row r="135" spans="3:10" hidden="1" outlineLevel="1" x14ac:dyDescent="0.25">
      <c r="C135" s="107" t="str">
        <f>'Valbara i utveckling'!F1</f>
        <v>Terminologitjänst NY!</v>
      </c>
      <c r="D135" s="114">
        <f>'Valbara i utveckling'!F26</f>
        <v>0</v>
      </c>
      <c r="E135" s="115"/>
      <c r="F135" s="115" t="str">
        <f>'Valbara i utveckling'!F30</f>
        <v>Kvartal förskott</v>
      </c>
      <c r="G135" s="115"/>
      <c r="H135" s="115" t="str">
        <f>'Valbara i utveckling'!F31</f>
        <v>Dec,Mar,Jun,Sep</v>
      </c>
      <c r="I135" s="115"/>
      <c r="J135" s="116">
        <f>'Valbara i utveckling'!F32</f>
        <v>0</v>
      </c>
    </row>
    <row r="136" spans="3:10" hidden="1" outlineLevel="1" x14ac:dyDescent="0.25">
      <c r="C136" s="107" t="str">
        <f>'Valbara i utveckling'!J1</f>
        <v xml:space="preserve"> Verksamhetsstöd 1177 på telefon</v>
      </c>
      <c r="D136" s="114">
        <f>'Valbara i utveckling'!J26</f>
        <v>387295.697356152</v>
      </c>
      <c r="E136" s="115"/>
      <c r="F136" s="115" t="str">
        <f>'Valbara i utveckling'!J30</f>
        <v>Kvartal förskott</v>
      </c>
      <c r="G136" s="115"/>
      <c r="H136" s="115" t="str">
        <f>'Valbara i utveckling'!J31</f>
        <v>Dec,Mar,Jun,Sep</v>
      </c>
      <c r="I136" s="115"/>
      <c r="J136" s="126">
        <f>'Valbara i utveckling'!J32</f>
        <v>0</v>
      </c>
    </row>
    <row r="137" spans="3:10" hidden="1" outlineLevel="1" x14ac:dyDescent="0.25">
      <c r="C137" s="107" t="str">
        <f>'Valbara i utveckling'!N1</f>
        <v>ViSam</v>
      </c>
      <c r="D137" s="114">
        <f>'Valbara i utveckling'!N26</f>
        <v>0</v>
      </c>
      <c r="E137" s="115"/>
      <c r="F137" s="115" t="str">
        <f>'Valbara i utveckling'!N30</f>
        <v>Väntar avsiktsförklaring</v>
      </c>
      <c r="G137" s="115"/>
      <c r="H137" s="115">
        <f>'Valbara i utveckling'!N31</f>
        <v>0</v>
      </c>
      <c r="I137" s="115"/>
      <c r="J137" s="126">
        <f>'Valbara i utveckling'!N32</f>
        <v>0</v>
      </c>
    </row>
    <row r="138" spans="3:10" ht="30" hidden="1" outlineLevel="1" x14ac:dyDescent="0.25">
      <c r="C138" s="107" t="str">
        <f>'Valbara i utveckling'!R1</f>
        <v>1177 symtombedömning och hänvisning "Listning"</v>
      </c>
      <c r="D138" s="114">
        <f>'Valbara i utveckling'!R26</f>
        <v>0</v>
      </c>
      <c r="E138" s="115"/>
      <c r="F138" s="115" t="str">
        <f>'Valbara i utveckling'!R30</f>
        <v>Faktureras ej 2023</v>
      </c>
      <c r="G138" s="115"/>
      <c r="H138" s="115">
        <f>'Valbara i utveckling'!R31</f>
        <v>0</v>
      </c>
      <c r="I138" s="115"/>
      <c r="J138" s="126" t="str">
        <f>'Valbara i utveckling'!R32</f>
        <v>Väntar Avsiktsförkl</v>
      </c>
    </row>
    <row r="139" spans="3:10" hidden="1" outlineLevel="1" x14ac:dyDescent="0.25">
      <c r="C139" s="107">
        <f>'Valbara i utveckling'!V1</f>
        <v>0</v>
      </c>
      <c r="D139" s="114">
        <f>'Valbara i utveckling'!V26</f>
        <v>0</v>
      </c>
      <c r="E139" s="115"/>
      <c r="F139" s="94">
        <f>'Valbara i utveckling'!V30</f>
        <v>0</v>
      </c>
      <c r="G139" s="115"/>
      <c r="H139" s="94">
        <f>'Valbara i utveckling'!V31</f>
        <v>0</v>
      </c>
      <c r="I139" s="115"/>
      <c r="J139" s="126">
        <f>'Valbara i utveckling'!V32</f>
        <v>0</v>
      </c>
    </row>
    <row r="140" spans="3:10" hidden="1" outlineLevel="1" x14ac:dyDescent="0.25">
      <c r="C140" s="107">
        <f>'Valbara i utveckling'!Z1</f>
        <v>0</v>
      </c>
      <c r="D140" s="114">
        <f>'Valbara i utveckling'!Z26</f>
        <v>0</v>
      </c>
      <c r="E140" s="115"/>
      <c r="F140" s="115">
        <f>'Valbara i utveckling'!Z30</f>
        <v>0</v>
      </c>
      <c r="G140" s="115"/>
      <c r="H140" s="115">
        <f>'Valbara i utveckling'!Z31</f>
        <v>0</v>
      </c>
      <c r="I140" s="115"/>
      <c r="J140" s="126">
        <f>'Valbara i utveckling'!Z32</f>
        <v>0</v>
      </c>
    </row>
    <row r="141" spans="3:10" hidden="1" outlineLevel="1" x14ac:dyDescent="0.25">
      <c r="C141" s="107">
        <f>'Valbara i utveckling'!AD1</f>
        <v>0</v>
      </c>
      <c r="D141" s="114">
        <f>'Valbara i utveckling'!AD26</f>
        <v>0</v>
      </c>
      <c r="E141" s="115"/>
      <c r="F141" s="115">
        <f>'Valbara i utveckling'!AD30</f>
        <v>0</v>
      </c>
      <c r="G141" s="115"/>
      <c r="H141" s="115">
        <f>'Valbara i utveckling'!AD31</f>
        <v>0</v>
      </c>
      <c r="I141" s="115"/>
      <c r="J141" s="126">
        <f>'Valbara i utveckling'!AD32</f>
        <v>0</v>
      </c>
    </row>
    <row r="142" spans="3:10" hidden="1" outlineLevel="1" x14ac:dyDescent="0.25">
      <c r="C142" s="107">
        <f>'Valbara i utveckling'!AH1</f>
        <v>0</v>
      </c>
      <c r="D142" s="114">
        <f>'Valbara i utveckling'!AH26</f>
        <v>0</v>
      </c>
      <c r="E142" s="115"/>
      <c r="F142" s="115">
        <f>'Valbara i utveckling'!AH30</f>
        <v>0</v>
      </c>
      <c r="G142" s="115"/>
      <c r="H142" s="115">
        <f>'Valbara i utveckling'!AH31</f>
        <v>0</v>
      </c>
      <c r="I142" s="115"/>
      <c r="J142" s="126">
        <f>'Valbara i utveckling'!AH32</f>
        <v>0</v>
      </c>
    </row>
    <row r="143" spans="3:10" hidden="1" outlineLevel="1" x14ac:dyDescent="0.25">
      <c r="C143" s="107">
        <f>'Valbara i utveckling'!AL1</f>
        <v>0</v>
      </c>
      <c r="D143" s="114">
        <f>'Valbara i utveckling'!AL26</f>
        <v>0</v>
      </c>
      <c r="E143" s="115"/>
      <c r="F143" s="115">
        <f>'Valbara i utveckling'!AL30</f>
        <v>0</v>
      </c>
      <c r="G143" s="115"/>
      <c r="H143" s="115">
        <f>'Valbara i utveckling'!AL31</f>
        <v>0</v>
      </c>
      <c r="I143" s="115"/>
      <c r="J143" s="116">
        <f>'Valbara i utveckling'!AL32</f>
        <v>0</v>
      </c>
    </row>
    <row r="144" spans="3:10" hidden="1" outlineLevel="1" x14ac:dyDescent="0.25">
      <c r="C144" s="107">
        <f>'Valbara i utveckling'!AP1</f>
        <v>0</v>
      </c>
      <c r="D144" s="114">
        <f>'Valbara i utveckling'!AP26</f>
        <v>0</v>
      </c>
      <c r="E144" s="115"/>
      <c r="F144" s="115">
        <f>'Valbara i utveckling'!AP30</f>
        <v>0</v>
      </c>
      <c r="G144" s="115"/>
      <c r="H144" s="115">
        <f>'Valbara i utveckling'!AP31</f>
        <v>0</v>
      </c>
      <c r="I144" s="115"/>
      <c r="J144" s="126">
        <f>'Valbara i utveckling'!AP32</f>
        <v>0</v>
      </c>
    </row>
    <row r="145" spans="3:10" hidden="1" outlineLevel="1" x14ac:dyDescent="0.25">
      <c r="C145" s="107">
        <f>'Valbara i utveckling'!AT1</f>
        <v>0</v>
      </c>
      <c r="D145" s="114">
        <f>'Valbara i utveckling'!AT26</f>
        <v>0</v>
      </c>
      <c r="E145" s="115"/>
      <c r="F145" s="115">
        <f>'Valbara i utveckling'!AT30</f>
        <v>0</v>
      </c>
      <c r="G145" s="115"/>
      <c r="H145" s="115">
        <f>'Valbara i utveckling'!AT31</f>
        <v>0</v>
      </c>
      <c r="I145" s="115"/>
      <c r="J145" s="126">
        <f>'Valbara i utveckling'!AT32</f>
        <v>0</v>
      </c>
    </row>
    <row r="146" spans="3:10" hidden="1" outlineLevel="1" x14ac:dyDescent="0.25">
      <c r="C146" s="107">
        <f>'Valbara i utveckling'!AX1</f>
        <v>0</v>
      </c>
      <c r="D146" s="114">
        <f>'Valbara i utveckling'!AX26</f>
        <v>0</v>
      </c>
      <c r="E146" s="115"/>
      <c r="F146" s="115">
        <f>'Valbara i utveckling'!AX30</f>
        <v>0</v>
      </c>
      <c r="G146" s="115"/>
      <c r="H146" s="115">
        <f>'Valbara i utveckling'!AX31</f>
        <v>0</v>
      </c>
      <c r="I146" s="115"/>
      <c r="J146" s="126">
        <f>'Valbara i utveckling'!AX32</f>
        <v>0</v>
      </c>
    </row>
    <row r="147" spans="3:10" hidden="1" outlineLevel="1" x14ac:dyDescent="0.25">
      <c r="C147" s="107">
        <f>'Valbara i utveckling'!BB1</f>
        <v>0</v>
      </c>
      <c r="D147" s="114">
        <f>'Valbara i utveckling'!BB26</f>
        <v>0</v>
      </c>
      <c r="E147" s="115"/>
      <c r="F147" s="115">
        <f>'Valbara i utveckling'!BB30</f>
        <v>0</v>
      </c>
      <c r="G147" s="115"/>
      <c r="H147" s="115">
        <f>'Valbara i utveckling'!BB31</f>
        <v>0</v>
      </c>
      <c r="I147" s="115"/>
      <c r="J147" s="126">
        <f>'Valbara i utveckling'!BB32</f>
        <v>0</v>
      </c>
    </row>
    <row r="148" spans="3:10" hidden="1" outlineLevel="1" x14ac:dyDescent="0.25">
      <c r="C148" s="107">
        <f>'Valbara i utveckling'!BF1</f>
        <v>0</v>
      </c>
      <c r="D148" s="114">
        <f>'Valbara i utveckling'!BF26</f>
        <v>0</v>
      </c>
      <c r="E148" s="115"/>
      <c r="F148" s="115">
        <f>'Valbara i utveckling'!BF30</f>
        <v>0</v>
      </c>
      <c r="G148" s="115"/>
      <c r="H148" s="115">
        <f>'Valbara i utveckling'!BF31</f>
        <v>0</v>
      </c>
      <c r="I148" s="115"/>
      <c r="J148" s="126">
        <f>'Valbara i utveckling'!BF32</f>
        <v>0</v>
      </c>
    </row>
    <row r="149" spans="3:10" ht="15" hidden="1" customHeight="1" outlineLevel="1" x14ac:dyDescent="0.25">
      <c r="C149" s="107">
        <f>'Valbara i utveckling'!BJ1</f>
        <v>0</v>
      </c>
      <c r="D149" s="114">
        <f>'Valbara i utveckling'!BJ26</f>
        <v>0</v>
      </c>
      <c r="E149" s="115"/>
      <c r="F149" s="115">
        <f>'Valbara i utveckling'!BJ30</f>
        <v>0</v>
      </c>
      <c r="G149" s="115"/>
      <c r="H149" s="115">
        <f>'Valbara i utveckling'!BJ31</f>
        <v>0</v>
      </c>
      <c r="I149" s="115"/>
      <c r="J149" s="126">
        <f>'Valbara i utveckling'!BJ32</f>
        <v>0</v>
      </c>
    </row>
    <row r="150" spans="3:10" ht="15" hidden="1" customHeight="1" outlineLevel="1" x14ac:dyDescent="0.25">
      <c r="C150" s="107">
        <f>'Valbara i utveckling'!BN1</f>
        <v>0</v>
      </c>
      <c r="D150" s="114">
        <f>'Valbara i utveckling'!BN26</f>
        <v>0</v>
      </c>
      <c r="E150" s="115"/>
      <c r="F150" s="115">
        <f>'Valbara i utveckling'!BN30</f>
        <v>0</v>
      </c>
      <c r="G150" s="115"/>
      <c r="H150" s="115">
        <f>'Valbara i utveckling'!BN31</f>
        <v>0</v>
      </c>
      <c r="I150" s="115"/>
      <c r="J150" s="126">
        <f>'Valbara i utveckling'!BN32</f>
        <v>0</v>
      </c>
    </row>
    <row r="151" spans="3:10" ht="15" hidden="1" customHeight="1" outlineLevel="1" x14ac:dyDescent="0.25">
      <c r="C151" s="107">
        <f>'Valbara i utveckling'!BR1</f>
        <v>0</v>
      </c>
      <c r="D151" s="114">
        <f>'Valbara i utveckling'!BR26</f>
        <v>0</v>
      </c>
      <c r="E151" s="115"/>
      <c r="F151" s="115">
        <f>'Valbara i utveckling'!BR30</f>
        <v>0</v>
      </c>
      <c r="G151" s="115"/>
      <c r="H151" s="115">
        <f>'Valbara i utveckling'!BR31</f>
        <v>0</v>
      </c>
      <c r="I151" s="115"/>
      <c r="J151" s="116">
        <f>'Valbara i utveckling'!BR32</f>
        <v>0</v>
      </c>
    </row>
    <row r="152" spans="3:10" ht="15" hidden="1" customHeight="1" outlineLevel="1" x14ac:dyDescent="0.25">
      <c r="C152" s="107">
        <f>'Valbara i utveckling'!BV1</f>
        <v>0</v>
      </c>
      <c r="D152" s="114">
        <f>'Valbara i utveckling'!BV26</f>
        <v>0</v>
      </c>
      <c r="E152" s="115"/>
      <c r="F152" s="115">
        <f>'Valbara i utveckling'!BV30</f>
        <v>0</v>
      </c>
      <c r="G152" s="115"/>
      <c r="H152" s="115">
        <f>'Valbara i utveckling'!BV31</f>
        <v>0</v>
      </c>
      <c r="I152" s="115"/>
      <c r="J152" s="116">
        <f>'Valbara i utveckling'!BV32</f>
        <v>0</v>
      </c>
    </row>
    <row r="153" spans="3:10" ht="15" hidden="1" customHeight="1" outlineLevel="1" x14ac:dyDescent="0.25">
      <c r="C153" s="107">
        <f>'Valbara i utveckling'!BZ1</f>
        <v>0</v>
      </c>
      <c r="D153" s="114">
        <f>'Valbara i utveckling'!BZ26</f>
        <v>0</v>
      </c>
      <c r="E153" s="115"/>
      <c r="F153" s="115">
        <f>'Valbara i utveckling'!BZ30</f>
        <v>0</v>
      </c>
      <c r="G153" s="115"/>
      <c r="H153" s="115">
        <f>'Valbara i utveckling'!BZ31</f>
        <v>0</v>
      </c>
      <c r="I153" s="115"/>
      <c r="J153" s="116">
        <f>'Valbara i utveckling'!BZ32</f>
        <v>0</v>
      </c>
    </row>
    <row r="154" spans="3:10" ht="15" hidden="1" customHeight="1" outlineLevel="1" x14ac:dyDescent="0.25">
      <c r="C154" s="222">
        <f>'Valbara i utveckling'!CD1</f>
        <v>0</v>
      </c>
      <c r="D154" s="114">
        <f>'Valbara i utveckling'!CD26</f>
        <v>0</v>
      </c>
      <c r="E154" s="90"/>
      <c r="F154" s="90">
        <f>'Valbara i utveckling'!CD30</f>
        <v>0</v>
      </c>
      <c r="G154" s="90"/>
      <c r="H154" s="90">
        <f>'Valbara i utveckling'!CD31</f>
        <v>0</v>
      </c>
      <c r="I154" s="90"/>
      <c r="J154" s="223">
        <f>'Valbara i utveckling'!CD32</f>
        <v>0</v>
      </c>
    </row>
    <row r="155" spans="3:10" ht="15" hidden="1" customHeight="1" outlineLevel="1" x14ac:dyDescent="0.25">
      <c r="C155" s="222">
        <f>'Valbara i utveckling'!CH1</f>
        <v>0</v>
      </c>
      <c r="D155" s="114">
        <f>'Valbara i utveckling'!CH26</f>
        <v>0</v>
      </c>
      <c r="E155" s="90"/>
      <c r="F155" s="90">
        <f>'Valbara i utveckling'!CH30</f>
        <v>0</v>
      </c>
      <c r="G155" s="90"/>
      <c r="H155" s="90">
        <f>'Valbara i utveckling'!CH31</f>
        <v>0</v>
      </c>
      <c r="I155" s="90"/>
      <c r="J155" s="223">
        <f>'Valbara i utveckling'!CH32</f>
        <v>0</v>
      </c>
    </row>
    <row r="156" spans="3:10" ht="15" hidden="1" customHeight="1" outlineLevel="1" x14ac:dyDescent="0.25">
      <c r="C156" s="222">
        <f>'Valbara i utveckling'!CL1</f>
        <v>0</v>
      </c>
      <c r="D156" s="114">
        <f>'Valbara i utveckling'!CL26</f>
        <v>0</v>
      </c>
      <c r="E156" s="90"/>
      <c r="F156" s="90">
        <f>'Valbara i utveckling'!CL30</f>
        <v>0</v>
      </c>
      <c r="G156" s="90"/>
      <c r="H156" s="90">
        <f>'Valbara i utveckling'!CL31</f>
        <v>0</v>
      </c>
      <c r="I156" s="90"/>
      <c r="J156" s="223">
        <f>'Valbara i utveckling'!CL32</f>
        <v>0</v>
      </c>
    </row>
    <row r="157" spans="3:10" ht="15" hidden="1" customHeight="1" outlineLevel="1" x14ac:dyDescent="0.25">
      <c r="C157" s="222">
        <f>'Valbara i utveckling'!CP1</f>
        <v>0</v>
      </c>
      <c r="D157" s="114">
        <f>'Valbara i utveckling'!CP26</f>
        <v>0</v>
      </c>
      <c r="E157" s="90"/>
      <c r="F157" s="90">
        <f>'Valbara i utveckling'!CP30</f>
        <v>0</v>
      </c>
      <c r="G157" s="90"/>
      <c r="H157" s="90">
        <f>'Valbara i utveckling'!CP31</f>
        <v>0</v>
      </c>
      <c r="I157" s="90"/>
      <c r="J157" s="223">
        <f>'Valbara i utveckling'!CP32</f>
        <v>0</v>
      </c>
    </row>
    <row r="158" spans="3:10" ht="15" hidden="1" customHeight="1" outlineLevel="1" x14ac:dyDescent="0.25">
      <c r="C158" s="222">
        <f>'Valbara i utveckling'!CT1</f>
        <v>0</v>
      </c>
      <c r="D158" s="114">
        <f>'Valbara i utveckling'!CT26</f>
        <v>0</v>
      </c>
      <c r="E158" s="90"/>
      <c r="F158" s="90">
        <f>'Valbara i utveckling'!CT30</f>
        <v>0</v>
      </c>
      <c r="G158" s="90"/>
      <c r="H158" s="90">
        <f>'Valbara i utveckling'!CT31</f>
        <v>0</v>
      </c>
      <c r="I158" s="90"/>
      <c r="J158" s="223">
        <f>'Valbara i utveckling'!CT32</f>
        <v>0</v>
      </c>
    </row>
    <row r="159" spans="3:10" ht="15" hidden="1" customHeight="1" outlineLevel="1" x14ac:dyDescent="0.25">
      <c r="C159" s="222">
        <f>'Valbara i utveckling'!CX1</f>
        <v>0</v>
      </c>
      <c r="D159" s="114">
        <f>'Valbara i utveckling'!CX26</f>
        <v>0</v>
      </c>
      <c r="E159" s="90"/>
      <c r="F159" s="90">
        <f>'Valbara i utveckling'!CX30</f>
        <v>0</v>
      </c>
      <c r="G159" s="90"/>
      <c r="H159" s="90">
        <f>'Valbara i utveckling'!CX31</f>
        <v>0</v>
      </c>
      <c r="I159" s="90"/>
      <c r="J159" s="223">
        <f>'Valbara i utveckling'!CX32</f>
        <v>0</v>
      </c>
    </row>
    <row r="160" spans="3:10" ht="15" hidden="1" customHeight="1" outlineLevel="1" x14ac:dyDescent="0.25">
      <c r="C160" s="222">
        <f>'Valbara i utveckling'!DB1</f>
        <v>0</v>
      </c>
      <c r="D160" s="114">
        <f>'Valbara i utveckling'!DB26</f>
        <v>0</v>
      </c>
      <c r="E160" s="90"/>
      <c r="F160" s="90">
        <f>'Valbara i utveckling'!DB30</f>
        <v>0</v>
      </c>
      <c r="G160" s="90"/>
      <c r="H160" s="90">
        <f>'Valbara i utveckling'!DB31</f>
        <v>0</v>
      </c>
      <c r="I160" s="90"/>
      <c r="J160" s="223">
        <f>'Valbara i utveckling'!DB32</f>
        <v>0</v>
      </c>
    </row>
    <row r="161" spans="3:10" ht="15" hidden="1" customHeight="1" outlineLevel="1" x14ac:dyDescent="0.25">
      <c r="C161" s="222">
        <f>'Valbara i utveckling'!DF1</f>
        <v>0</v>
      </c>
      <c r="D161" s="114">
        <f>'Valbara i utveckling'!DF26</f>
        <v>0</v>
      </c>
      <c r="E161" s="90"/>
      <c r="F161" s="90">
        <f>'Valbara i utveckling'!DF30</f>
        <v>0</v>
      </c>
      <c r="G161" s="90"/>
      <c r="H161" s="90">
        <f>'Valbara i utveckling'!DF31</f>
        <v>0</v>
      </c>
      <c r="I161" s="90"/>
      <c r="J161" s="223">
        <f>'Valbara i utveckling'!DF32</f>
        <v>0</v>
      </c>
    </row>
    <row r="162" spans="3:10" ht="15" hidden="1" customHeight="1" outlineLevel="1" x14ac:dyDescent="0.25">
      <c r="C162" s="222">
        <f>'Valbara i utveckling'!DJ1</f>
        <v>0</v>
      </c>
      <c r="D162" s="114">
        <f>'Valbara i utveckling'!DJ26</f>
        <v>0</v>
      </c>
      <c r="E162" s="90"/>
      <c r="F162" s="90">
        <f>'Valbara i utveckling'!DJ30</f>
        <v>0</v>
      </c>
      <c r="G162" s="90"/>
      <c r="H162" s="90">
        <f>'Valbara i utveckling'!DJ31</f>
        <v>0</v>
      </c>
      <c r="I162" s="90"/>
      <c r="J162" s="223">
        <f>'Valbara i utveckling'!DJ32</f>
        <v>0</v>
      </c>
    </row>
    <row r="163" spans="3:10" ht="15" hidden="1" customHeight="1" outlineLevel="1" thickBot="1" x14ac:dyDescent="0.3">
      <c r="C163" s="224">
        <f>'Valbara i utveckling'!DN1</f>
        <v>0</v>
      </c>
      <c r="D163" s="118">
        <f>'Valbara i utveckling'!DN26</f>
        <v>0</v>
      </c>
      <c r="E163" s="225"/>
      <c r="F163" s="225">
        <f>'Valbara i utveckling'!DN30</f>
        <v>0</v>
      </c>
      <c r="G163" s="225"/>
      <c r="H163" s="225">
        <f>'Valbara i utveckling'!DN31</f>
        <v>0</v>
      </c>
      <c r="I163" s="225"/>
      <c r="J163" s="226">
        <f>'Valbara i utveckling'!DN32</f>
        <v>0</v>
      </c>
    </row>
    <row r="164" spans="3:10" hidden="1" outlineLevel="1" x14ac:dyDescent="0.25">
      <c r="C164" s="115"/>
      <c r="D164" s="115"/>
      <c r="E164" s="115"/>
      <c r="F164" s="115"/>
      <c r="G164" s="115"/>
      <c r="H164" s="115"/>
      <c r="I164" s="115"/>
      <c r="J164" s="115"/>
    </row>
    <row r="165" spans="3:10" collapsed="1" x14ac:dyDescent="0.25">
      <c r="C165" s="115"/>
      <c r="D165" s="115"/>
      <c r="E165" s="115"/>
      <c r="F165" s="115"/>
      <c r="G165" s="115"/>
      <c r="H165" s="115"/>
      <c r="I165" s="115"/>
      <c r="J165" s="115"/>
    </row>
  </sheetData>
  <mergeCells count="3">
    <mergeCell ref="C2:J2"/>
    <mergeCell ref="A3:A7"/>
    <mergeCell ref="C3:J3"/>
  </mergeCells>
  <conditionalFormatting sqref="D8:D55">
    <cfRule type="cellIs" dxfId="2" priority="1" operator="equal">
      <formula>0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D6564-E55E-45E4-AE27-9AAF96FB0D4E}">
  <sheetPr>
    <tabColor rgb="FF92D050"/>
  </sheetPr>
  <dimension ref="A1:K164"/>
  <sheetViews>
    <sheetView showZeros="0" workbookViewId="0">
      <selection activeCell="A191" sqref="A191"/>
    </sheetView>
  </sheetViews>
  <sheetFormatPr defaultRowHeight="15" outlineLevelRow="1" x14ac:dyDescent="0.25"/>
  <cols>
    <col min="1" max="1" width="21" customWidth="1"/>
    <col min="3" max="3" width="44.85546875" bestFit="1" customWidth="1"/>
    <col min="4" max="4" width="26.28515625" customWidth="1"/>
    <col min="6" max="6" width="28.85546875" style="90" customWidth="1"/>
    <col min="7" max="7" width="5.28515625" customWidth="1"/>
    <col min="8" max="8" width="21.7109375" bestFit="1" customWidth="1"/>
    <col min="9" max="9" width="4.7109375" customWidth="1"/>
    <col min="10" max="10" width="24.28515625" bestFit="1" customWidth="1"/>
    <col min="11" max="11" width="4.7109375" customWidth="1"/>
  </cols>
  <sheetData>
    <row r="1" spans="1:11" ht="40.700000000000003" customHeight="1" thickBot="1" x14ac:dyDescent="0.55000000000000004">
      <c r="C1" s="58" t="str">
        <f>'Gemensamma Tjänster'!B28</f>
        <v>Region Västerbotten</v>
      </c>
    </row>
    <row r="2" spans="1:11" ht="80.25" customHeight="1" x14ac:dyDescent="0.4">
      <c r="C2" s="312" t="s">
        <v>60</v>
      </c>
      <c r="D2" s="313"/>
      <c r="E2" s="313"/>
      <c r="F2" s="313"/>
      <c r="G2" s="313"/>
      <c r="H2" s="313"/>
      <c r="I2" s="313"/>
      <c r="J2" s="314"/>
    </row>
    <row r="3" spans="1:11" ht="21.75" customHeight="1" thickBot="1" x14ac:dyDescent="0.3">
      <c r="A3" s="318" t="s">
        <v>41</v>
      </c>
      <c r="C3" s="315" t="s">
        <v>42</v>
      </c>
      <c r="D3" s="316"/>
      <c r="E3" s="316"/>
      <c r="F3" s="316"/>
      <c r="G3" s="316"/>
      <c r="H3" s="316"/>
      <c r="I3" s="316"/>
      <c r="J3" s="317"/>
    </row>
    <row r="4" spans="1:11" x14ac:dyDescent="0.25">
      <c r="A4" s="318"/>
    </row>
    <row r="5" spans="1:11" ht="15.75" x14ac:dyDescent="0.25">
      <c r="A5" s="318"/>
      <c r="D5" s="52" t="s">
        <v>190</v>
      </c>
      <c r="E5" s="56"/>
      <c r="F5" s="98"/>
      <c r="G5" s="52"/>
      <c r="H5" s="57"/>
      <c r="I5" s="52"/>
      <c r="J5" s="52"/>
      <c r="K5" s="7"/>
    </row>
    <row r="6" spans="1:11" ht="15.75" thickBot="1" x14ac:dyDescent="0.3">
      <c r="A6" s="318"/>
    </row>
    <row r="7" spans="1:11" ht="30" x14ac:dyDescent="0.25">
      <c r="A7" s="318"/>
      <c r="C7" s="108" t="s">
        <v>30</v>
      </c>
      <c r="D7" s="109">
        <f>SUM(D8:D55)</f>
        <v>18200443.541133404</v>
      </c>
      <c r="E7" s="110"/>
      <c r="F7" s="111" t="s">
        <v>36</v>
      </c>
      <c r="G7" s="111"/>
      <c r="H7" s="96" t="s">
        <v>37</v>
      </c>
      <c r="I7" s="112"/>
      <c r="J7" s="113" t="s">
        <v>46</v>
      </c>
      <c r="K7" s="53"/>
    </row>
    <row r="8" spans="1:11" ht="16.5" hidden="1" customHeight="1" outlineLevel="1" x14ac:dyDescent="0.25">
      <c r="C8" s="107" t="str">
        <f>'Gemensamma Tjänster'!E2</f>
        <v>Identifierings-tjänster SITHS</v>
      </c>
      <c r="D8" s="114">
        <f>'Gemensamma Tjänster'!E28</f>
        <v>1342822.4370827307</v>
      </c>
      <c r="E8" s="115"/>
      <c r="F8" s="94" t="str">
        <f>'Gemensamma Tjänster'!E31</f>
        <v>Kvartal förskott</v>
      </c>
      <c r="G8" s="115"/>
      <c r="H8" s="94" t="str">
        <f>'Gemensamma Tjänster'!E32</f>
        <v>Dec,Mar,Jun,Sep</v>
      </c>
      <c r="I8" s="115"/>
      <c r="J8" s="116" t="str">
        <f>'Gemensamma Tjänster'!E33</f>
        <v xml:space="preserve"> -</v>
      </c>
    </row>
    <row r="9" spans="1:11" ht="16.5" hidden="1" customHeight="1" outlineLevel="1" x14ac:dyDescent="0.25">
      <c r="C9" s="107" t="str">
        <f>'Gemensamma Tjänster'!F2</f>
        <v>Katalogtjänster HSA</v>
      </c>
      <c r="D9" s="114">
        <f>'Gemensamma Tjänster'!F28</f>
        <v>160005.48983576914</v>
      </c>
      <c r="E9" s="115"/>
      <c r="F9" s="94" t="str">
        <f>'Gemensamma Tjänster'!F31</f>
        <v>Kvartal förskott</v>
      </c>
      <c r="G9" s="115"/>
      <c r="H9" s="94" t="str">
        <f>'Gemensamma Tjänster'!F32</f>
        <v>Dec,Mar,Jun,Sep</v>
      </c>
      <c r="I9" s="115"/>
      <c r="J9" s="116" t="str">
        <f>'Gemensamma Tjänster'!F33</f>
        <v xml:space="preserve"> -</v>
      </c>
    </row>
    <row r="10" spans="1:11" ht="16.5" hidden="1" customHeight="1" outlineLevel="1" x14ac:dyDescent="0.25">
      <c r="C10" s="107" t="str">
        <f>'Gemensamma Tjänster'!G2</f>
        <v>Kommunikations-tjänster Sjunet</v>
      </c>
      <c r="D10" s="114">
        <f>'Gemensamma Tjänster'!G28</f>
        <v>31145.866546751255</v>
      </c>
      <c r="E10" s="115"/>
      <c r="F10" s="94" t="str">
        <f>'Gemensamma Tjänster'!G31</f>
        <v>Kvartal förskott</v>
      </c>
      <c r="G10" s="115"/>
      <c r="H10" s="94" t="str">
        <f>'Gemensamma Tjänster'!G32</f>
        <v>Dec,Mar,Jun,Sep</v>
      </c>
      <c r="I10" s="115"/>
      <c r="J10" s="116" t="str">
        <f>'Gemensamma Tjänster'!G33</f>
        <v xml:space="preserve"> -</v>
      </c>
    </row>
    <row r="11" spans="1:11" ht="16.5" hidden="1" customHeight="1" outlineLevel="1" x14ac:dyDescent="0.25">
      <c r="C11" s="107" t="str">
        <f>'Gemensamma Tjänster'!H2</f>
        <v>Säkerhetstjänster</v>
      </c>
      <c r="D11" s="114">
        <f>'Gemensamma Tjänster'!H28</f>
        <v>303397.3329915884</v>
      </c>
      <c r="E11" s="115"/>
      <c r="F11" s="94" t="str">
        <f>'Gemensamma Tjänster'!H31</f>
        <v>Kvartal förskott</v>
      </c>
      <c r="G11" s="115"/>
      <c r="H11" s="94" t="str">
        <f>'Gemensamma Tjänster'!H32</f>
        <v>Dec,Mar,Jun,Sep</v>
      </c>
      <c r="I11" s="115"/>
      <c r="J11" s="116" t="str">
        <f>'Gemensamma Tjänster'!H33</f>
        <v xml:space="preserve"> -</v>
      </c>
    </row>
    <row r="12" spans="1:11" ht="16.5" hidden="1" customHeight="1" outlineLevel="1" x14ac:dyDescent="0.25">
      <c r="C12" s="107" t="str">
        <f>'Gemensamma Tjänster'!I2</f>
        <v>1177 e-tjänster</v>
      </c>
      <c r="D12" s="114">
        <f>'Gemensamma Tjänster'!I28</f>
        <v>2182269.0047480906</v>
      </c>
      <c r="E12" s="115"/>
      <c r="F12" s="94" t="str">
        <f>'Gemensamma Tjänster'!I31</f>
        <v>Kvartal förskott</v>
      </c>
      <c r="G12" s="115"/>
      <c r="H12" s="94" t="str">
        <f>'Gemensamma Tjänster'!I32</f>
        <v>Dec,Mar,Jun,Sep</v>
      </c>
      <c r="I12" s="115"/>
      <c r="J12" s="116" t="str">
        <f>'Gemensamma Tjänster'!I33</f>
        <v xml:space="preserve"> -</v>
      </c>
    </row>
    <row r="13" spans="1:11" ht="16.5" hidden="1" customHeight="1" outlineLevel="1" x14ac:dyDescent="0.25">
      <c r="C13" s="107" t="str">
        <f>'Gemensamma Tjänster'!J2</f>
        <v xml:space="preserve">1177 på telefon </v>
      </c>
      <c r="D13" s="114">
        <f>'Gemensamma Tjänster'!J28</f>
        <v>1677993.0021625333</v>
      </c>
      <c r="E13" s="115"/>
      <c r="F13" s="94" t="str">
        <f>'Gemensamma Tjänster'!J31</f>
        <v>Kvartal förskott</v>
      </c>
      <c r="G13" s="115"/>
      <c r="H13" s="94" t="str">
        <f>'Gemensamma Tjänster'!J32</f>
        <v>Dec,Mar,Jun,Sep</v>
      </c>
      <c r="I13" s="115"/>
      <c r="J13" s="116" t="str">
        <f>'Gemensamma Tjänster'!J33</f>
        <v xml:space="preserve"> -</v>
      </c>
    </row>
    <row r="14" spans="1:11" ht="16.5" hidden="1" customHeight="1" outlineLevel="1" x14ac:dyDescent="0.25">
      <c r="C14" s="107" t="str">
        <f>'Gemensamma Tjänster'!K2</f>
        <v>1177.se</v>
      </c>
      <c r="D14" s="114">
        <f>'Gemensamma Tjänster'!K28</f>
        <v>1728043.763453709</v>
      </c>
      <c r="E14" s="115"/>
      <c r="F14" s="94" t="str">
        <f>'Gemensamma Tjänster'!K31</f>
        <v>Kvartal förskott</v>
      </c>
      <c r="G14" s="115"/>
      <c r="H14" s="94" t="str">
        <f>'Gemensamma Tjänster'!K32</f>
        <v>Dec,Mar,Jun,Sep</v>
      </c>
      <c r="I14" s="115"/>
      <c r="J14" s="116" t="str">
        <f>'Gemensamma Tjänster'!K33</f>
        <v xml:space="preserve"> -</v>
      </c>
    </row>
    <row r="15" spans="1:11" ht="16.5" hidden="1" customHeight="1" outlineLevel="1" x14ac:dyDescent="0.25">
      <c r="C15" s="107" t="str">
        <f>'Gemensamma Tjänster'!L2</f>
        <v>Eira 
(biblioteks- konsortium)</v>
      </c>
      <c r="D15" s="114">
        <f>'Gemensamma Tjänster'!L28</f>
        <v>108070.5337076913</v>
      </c>
      <c r="E15" s="115"/>
      <c r="F15" s="94" t="str">
        <f>'Gemensamma Tjänster'!L31</f>
        <v>Kvartal förskott. Licens separat</v>
      </c>
      <c r="G15" s="115"/>
      <c r="H15" s="94" t="str">
        <f>'Gemensamma Tjänster'!L32</f>
        <v>Dec,Mar,Jun,Sep</v>
      </c>
      <c r="I15" s="115"/>
      <c r="J15" s="116" t="str">
        <f>'Gemensamma Tjänster'!L33</f>
        <v xml:space="preserve"> -</v>
      </c>
    </row>
    <row r="16" spans="1:11" ht="16.5" hidden="1" customHeight="1" outlineLevel="1" x14ac:dyDescent="0.25">
      <c r="C16" s="107" t="str">
        <f>'Gemensamma Tjänster'!M2</f>
        <v>Elektronisk remiss</v>
      </c>
      <c r="D16" s="114">
        <f>'Gemensamma Tjänster'!M28</f>
        <v>112911.10997576968</v>
      </c>
      <c r="E16" s="115"/>
      <c r="F16" s="94" t="str">
        <f>'Gemensamma Tjänster'!M31</f>
        <v>Kvartal förskott</v>
      </c>
      <c r="G16" s="115"/>
      <c r="H16" s="94" t="str">
        <f>'Gemensamma Tjänster'!M32</f>
        <v>Dec,Mar,Jun,Sep</v>
      </c>
      <c r="I16" s="115"/>
      <c r="J16" s="116" t="str">
        <f>'Gemensamma Tjänster'!M33</f>
        <v xml:space="preserve"> -</v>
      </c>
    </row>
    <row r="17" spans="3:10" ht="16.5" hidden="1" customHeight="1" outlineLevel="1" x14ac:dyDescent="0.25">
      <c r="C17" s="107" t="str">
        <f>'Gemensamma Tjänster'!N2</f>
        <v>Födelseanmälan</v>
      </c>
      <c r="D17" s="114">
        <f>'Gemensamma Tjänster'!N28</f>
        <v>78781.585235170394</v>
      </c>
      <c r="E17" s="115"/>
      <c r="F17" s="94" t="str">
        <f>'Gemensamma Tjänster'!N31</f>
        <v>Kvartal förskott</v>
      </c>
      <c r="G17" s="115"/>
      <c r="H17" s="94" t="str">
        <f>'Gemensamma Tjänster'!N32</f>
        <v>Dec,Mar,Jun,Sep</v>
      </c>
      <c r="I17" s="115"/>
      <c r="J17" s="116" t="str">
        <f>'Gemensamma Tjänster'!N33</f>
        <v xml:space="preserve"> -</v>
      </c>
    </row>
    <row r="18" spans="3:10" ht="16.5" hidden="1" customHeight="1" outlineLevel="1" x14ac:dyDescent="0.25">
      <c r="C18" s="107" t="str">
        <f>'Gemensamma Tjänster'!O2</f>
        <v>Infektions-verktyget</v>
      </c>
      <c r="D18" s="114">
        <f>'Gemensamma Tjänster'!O28</f>
        <v>261966.02870486307</v>
      </c>
      <c r="E18" s="115"/>
      <c r="F18" s="94" t="str">
        <f>'Gemensamma Tjänster'!O31</f>
        <v>Kvartal förskott</v>
      </c>
      <c r="G18" s="115"/>
      <c r="H18" s="94" t="str">
        <f>'Gemensamma Tjänster'!O32</f>
        <v>Dec,Mar,Jun,Sep</v>
      </c>
      <c r="I18" s="115"/>
      <c r="J18" s="116" t="str">
        <f>'Gemensamma Tjänster'!O33</f>
        <v xml:space="preserve"> -</v>
      </c>
    </row>
    <row r="19" spans="3:10" ht="16.5" hidden="1" customHeight="1" outlineLevel="1" x14ac:dyDescent="0.25">
      <c r="C19" s="107" t="str">
        <f>'Gemensamma Tjänster'!P2</f>
        <v>1177 journal</v>
      </c>
      <c r="D19" s="114">
        <f>'Gemensamma Tjänster'!P28</f>
        <v>722966.39820454409</v>
      </c>
      <c r="E19" s="115"/>
      <c r="F19" s="94" t="str">
        <f>'Gemensamma Tjänster'!P31</f>
        <v>Kvartal förskott</v>
      </c>
      <c r="G19" s="115"/>
      <c r="H19" s="94" t="str">
        <f>'Gemensamma Tjänster'!P32</f>
        <v>Dec,Mar,Jun,Sep</v>
      </c>
      <c r="I19" s="115"/>
      <c r="J19" s="116" t="str">
        <f>'Gemensamma Tjänster'!P33</f>
        <v xml:space="preserve"> -</v>
      </c>
    </row>
    <row r="20" spans="3:10" ht="16.5" hidden="1" customHeight="1" outlineLevel="1" x14ac:dyDescent="0.25">
      <c r="C20" s="107" t="str">
        <f>'Gemensamma Tjänster'!Q2</f>
        <v>Intygstjänster Webcert</v>
      </c>
      <c r="D20" s="114">
        <f>'Gemensamma Tjänster'!Q28</f>
        <v>384438.69310353399</v>
      </c>
      <c r="E20" s="115"/>
      <c r="F20" s="94" t="str">
        <f>'Gemensamma Tjänster'!Q31</f>
        <v>Kvartal förskott</v>
      </c>
      <c r="G20" s="115"/>
      <c r="H20" s="94" t="str">
        <f>'Gemensamma Tjänster'!Q32</f>
        <v>Dec,Mar,Jun,Sep</v>
      </c>
      <c r="I20" s="115"/>
      <c r="J20" s="116" t="str">
        <f>'Gemensamma Tjänster'!Q33</f>
        <v xml:space="preserve"> -</v>
      </c>
    </row>
    <row r="21" spans="3:10" ht="16.5" hidden="1" customHeight="1" outlineLevel="1" x14ac:dyDescent="0.25">
      <c r="C21" s="107" t="str">
        <f>'Gemensamma Tjänster'!R2</f>
        <v>Nationell patientöversikt</v>
      </c>
      <c r="D21" s="114">
        <f>'Gemensamma Tjänster'!R28</f>
        <v>401129.9736464743</v>
      </c>
      <c r="E21" s="115"/>
      <c r="F21" s="94" t="str">
        <f>'Gemensamma Tjänster'!R31</f>
        <v>Kvartal förskott</v>
      </c>
      <c r="G21" s="115"/>
      <c r="H21" s="94" t="str">
        <f>'Gemensamma Tjänster'!R32</f>
        <v>Dec,Mar,Jun,Sep</v>
      </c>
      <c r="I21" s="115"/>
      <c r="J21" s="116" t="str">
        <f>'Gemensamma Tjänster'!R33</f>
        <v xml:space="preserve"> -</v>
      </c>
    </row>
    <row r="22" spans="3:10" ht="16.5" hidden="1" customHeight="1" outlineLevel="1" x14ac:dyDescent="0.25">
      <c r="C22" s="107" t="str">
        <f>'Gemensamma Tjänster'!S2</f>
        <v>Pascal</v>
      </c>
      <c r="D22" s="114">
        <f>'Gemensamma Tjänster'!S28</f>
        <v>88391.398545876451</v>
      </c>
      <c r="E22" s="115"/>
      <c r="F22" s="94" t="str">
        <f>'Gemensamma Tjänster'!S31</f>
        <v>Kvartal förskott</v>
      </c>
      <c r="G22" s="115"/>
      <c r="H22" s="94" t="str">
        <f>'Gemensamma Tjänster'!S32</f>
        <v>Dec,Mar,Jun,Sep</v>
      </c>
      <c r="I22" s="115"/>
      <c r="J22" s="116" t="str">
        <f>'Gemensamma Tjänster'!S33</f>
        <v xml:space="preserve"> -</v>
      </c>
    </row>
    <row r="23" spans="3:10" ht="16.5" hidden="1" customHeight="1" outlineLevel="1" x14ac:dyDescent="0.25">
      <c r="C23" s="107" t="str">
        <f>'Gemensamma Tjänster'!T2</f>
        <v>Rikshandboken i barnhälsovård</v>
      </c>
      <c r="D23" s="114">
        <f>'Gemensamma Tjänster'!T28</f>
        <v>260287.4586942594</v>
      </c>
      <c r="E23" s="115"/>
      <c r="F23" s="94" t="str">
        <f>'Gemensamma Tjänster'!T31</f>
        <v>Kvartal förskott</v>
      </c>
      <c r="G23" s="115"/>
      <c r="H23" s="94" t="str">
        <f>'Gemensamma Tjänster'!T32</f>
        <v>Dec,Mar,Jun,Sep</v>
      </c>
      <c r="I23" s="115"/>
      <c r="J23" s="116" t="str">
        <f>'Gemensamma Tjänster'!T33</f>
        <v xml:space="preserve"> -</v>
      </c>
    </row>
    <row r="24" spans="3:10" ht="16.5" hidden="1" customHeight="1" outlineLevel="1" x14ac:dyDescent="0.25">
      <c r="C24" s="107" t="str">
        <f>'Gemensamma Tjänster'!U2</f>
        <v>1177 högkostnadsskydd</v>
      </c>
      <c r="D24" s="114">
        <f>'Gemensamma Tjänster'!U28</f>
        <v>194688.94267986764</v>
      </c>
      <c r="E24" s="115"/>
      <c r="F24" s="94" t="str">
        <f>'Gemensamma Tjänster'!U31</f>
        <v>Kvartal förskott</v>
      </c>
      <c r="G24" s="115"/>
      <c r="H24" s="94" t="str">
        <f>'Gemensamma Tjänster'!U32</f>
        <v>Dec,Mar,Jun,Sep</v>
      </c>
      <c r="I24" s="115"/>
      <c r="J24" s="116" t="str">
        <f>'Gemensamma Tjänster'!U33</f>
        <v xml:space="preserve"> -</v>
      </c>
    </row>
    <row r="25" spans="3:10" ht="16.5" hidden="1" customHeight="1" outlineLevel="1" x14ac:dyDescent="0.25">
      <c r="C25" s="107" t="str">
        <f>'Gemensamma Tjänster'!V2</f>
        <v>NKK Nationellt kliniskt kunskapsstöd</v>
      </c>
      <c r="D25" s="114">
        <f>'Gemensamma Tjänster'!V28</f>
        <v>883767.11058283667</v>
      </c>
      <c r="E25" s="115"/>
      <c r="F25" s="94" t="str">
        <f>'Gemensamma Tjänster'!V31</f>
        <v>Kvartal förskott</v>
      </c>
      <c r="G25" s="115"/>
      <c r="H25" s="94" t="str">
        <f>'Gemensamma Tjänster'!V32</f>
        <v>Dec,Mar,Jun,Sep</v>
      </c>
      <c r="I25" s="115"/>
      <c r="J25" s="116">
        <f>'Gemensamma Tjänster'!V33</f>
        <v>0</v>
      </c>
    </row>
    <row r="26" spans="3:10" ht="16.5" hidden="1" customHeight="1" outlineLevel="1" x14ac:dyDescent="0.25">
      <c r="C26" s="107" t="str">
        <f>'Gemensamma Tjänster'!W2</f>
        <v>Svenska informationstjänster för läkemedel (Sil)</v>
      </c>
      <c r="D26" s="114">
        <f>'Gemensamma Tjänster'!W28</f>
        <v>1266487.3676380152</v>
      </c>
      <c r="E26" s="115"/>
      <c r="F26" s="94" t="str">
        <f>'Gemensamma Tjänster'!W31</f>
        <v>Kvartal förskott</v>
      </c>
      <c r="G26" s="115"/>
      <c r="H26" s="94" t="str">
        <f>'Gemensamma Tjänster'!W32</f>
        <v>Dec,Mar,Jun,Sep</v>
      </c>
      <c r="I26" s="115"/>
      <c r="J26" s="116" t="str">
        <f>'Gemensamma Tjänster'!W33</f>
        <v xml:space="preserve"> -</v>
      </c>
    </row>
    <row r="27" spans="3:10" ht="16.5" hidden="1" customHeight="1" outlineLevel="1" x14ac:dyDescent="0.25">
      <c r="C27" s="107" t="str">
        <f>'Gemensamma Tjänster'!X2</f>
        <v>UMO (Youmo)</v>
      </c>
      <c r="D27" s="114">
        <f>'Gemensamma Tjänster'!X28</f>
        <v>521873.71093422337</v>
      </c>
      <c r="E27" s="115"/>
      <c r="F27" s="94" t="str">
        <f>'Gemensamma Tjänster'!X31</f>
        <v>Kvartal förskott</v>
      </c>
      <c r="G27" s="115"/>
      <c r="H27" s="94" t="str">
        <f>'Gemensamma Tjänster'!X32</f>
        <v>Dec,Mar,Jun,Sep</v>
      </c>
      <c r="I27" s="115"/>
      <c r="J27" s="116" t="str">
        <f>'Gemensamma Tjänster'!X33</f>
        <v xml:space="preserve"> -</v>
      </c>
    </row>
    <row r="28" spans="3:10" ht="16.5" hidden="1" customHeight="1" outlineLevel="1" x14ac:dyDescent="0.25">
      <c r="C28" s="107" t="str">
        <f>'Gemensamma Tjänster'!Y2</f>
        <v>Vårdhandboken</v>
      </c>
      <c r="D28" s="114">
        <f>'Gemensamma Tjänster'!Y28</f>
        <v>276068.11500644725</v>
      </c>
      <c r="E28" s="115"/>
      <c r="F28" s="94" t="str">
        <f>'Gemensamma Tjänster'!Y31</f>
        <v>Kvartal förskott</v>
      </c>
      <c r="G28" s="115"/>
      <c r="H28" s="94" t="str">
        <f>'Gemensamma Tjänster'!Y32</f>
        <v>Dec,Mar,Jun,Sep</v>
      </c>
      <c r="I28" s="115"/>
      <c r="J28" s="116" t="str">
        <f>'Gemensamma Tjänster'!Y33</f>
        <v xml:space="preserve"> -</v>
      </c>
    </row>
    <row r="29" spans="3:10" ht="16.5" hidden="1" customHeight="1" outlineLevel="1" x14ac:dyDescent="0.25">
      <c r="C29" s="107" t="str">
        <f>'Gemensamma Tjänster'!Z2</f>
        <v>1177 rådgivningsstöd webb</v>
      </c>
      <c r="D29" s="114">
        <f>'Gemensamma Tjänster'!Z28</f>
        <v>223721.90922577152</v>
      </c>
      <c r="E29" s="115"/>
      <c r="F29" s="94" t="str">
        <f>'Gemensamma Tjänster'!Z31</f>
        <v>Kvartal förskott</v>
      </c>
      <c r="G29" s="115"/>
      <c r="H29" s="94" t="str">
        <f>'Gemensamma Tjänster'!Z32</f>
        <v>Dec,Mar,Jun,Sep</v>
      </c>
      <c r="I29" s="115"/>
      <c r="J29" s="116" t="str">
        <f>'Gemensamma Tjänster'!Z33</f>
        <v xml:space="preserve"> -</v>
      </c>
    </row>
    <row r="30" spans="3:10" ht="16.5" hidden="1" customHeight="1" outlineLevel="1" x14ac:dyDescent="0.25">
      <c r="C30" s="107" t="str">
        <f>'Gemensamma Tjänster'!AA2</f>
        <v>1177  stöd och behandlings-plattform</v>
      </c>
      <c r="D30" s="114">
        <f>'Gemensamma Tjänster'!AA28</f>
        <v>977299.12978618697</v>
      </c>
      <c r="E30" s="115"/>
      <c r="F30" s="94" t="str">
        <f>'Gemensamma Tjänster'!AA31</f>
        <v>Kvartal förskott</v>
      </c>
      <c r="G30" s="115"/>
      <c r="H30" s="94" t="str">
        <f>'Gemensamma Tjänster'!AA32</f>
        <v>Dec,Mar,Jun,Sep</v>
      </c>
      <c r="I30" s="115"/>
      <c r="J30" s="116" t="str">
        <f>'Gemensamma Tjänster'!AA33</f>
        <v xml:space="preserve"> -</v>
      </c>
    </row>
    <row r="31" spans="3:10" ht="16.5" hidden="1" customHeight="1" outlineLevel="1" x14ac:dyDescent="0.25">
      <c r="C31" s="107" t="str">
        <f>'Gemensamma Tjänster'!AB2</f>
        <v>Utomläns- fakturering</v>
      </c>
      <c r="D31" s="114">
        <f>'Gemensamma Tjänster'!AB28</f>
        <v>98399.872234100883</v>
      </c>
      <c r="E31" s="115"/>
      <c r="F31" s="94" t="str">
        <f>'Gemensamma Tjänster'!AB31</f>
        <v>Kvartal förskott</v>
      </c>
      <c r="G31" s="115"/>
      <c r="H31" s="94" t="str">
        <f>'Gemensamma Tjänster'!AB32</f>
        <v>Dec,Mar,Jun,Sep</v>
      </c>
      <c r="I31" s="115"/>
      <c r="J31" s="116" t="str">
        <f>'Gemensamma Tjänster'!AB33</f>
        <v xml:space="preserve"> -</v>
      </c>
    </row>
    <row r="32" spans="3:10" ht="16.5" hidden="1" customHeight="1" outlineLevel="1" x14ac:dyDescent="0.25">
      <c r="C32" s="107" t="str">
        <f>'Gemensamma Tjänster'!AC2</f>
        <v>Gemensam infrastruktur</v>
      </c>
      <c r="D32" s="114">
        <f>'Gemensamma Tjänster'!AC28</f>
        <v>2176522.0006742864</v>
      </c>
      <c r="E32" s="115"/>
      <c r="F32" s="94" t="str">
        <f>'Gemensamma Tjänster'!AC31</f>
        <v>Kvartal förskott</v>
      </c>
      <c r="G32" s="115"/>
      <c r="H32" s="94" t="str">
        <f>'Gemensamma Tjänster'!AC32</f>
        <v>Dec,Mar,Jun,Sep</v>
      </c>
      <c r="I32" s="115"/>
      <c r="J32" s="116" t="str">
        <f>'Gemensamma Tjänster'!AC33</f>
        <v xml:space="preserve"> -</v>
      </c>
    </row>
    <row r="33" spans="3:10" ht="16.5" hidden="1" customHeight="1" outlineLevel="1" x14ac:dyDescent="0.25">
      <c r="C33" s="107" t="str">
        <f>'Gemensamma Tjänster'!AD2</f>
        <v>Gemensam arkitektur</v>
      </c>
      <c r="D33" s="114">
        <f>'Gemensamma Tjänster'!AD28</f>
        <v>629738.61981561582</v>
      </c>
      <c r="E33" s="115"/>
      <c r="F33" s="94" t="str">
        <f>'Gemensamma Tjänster'!AD31</f>
        <v>Kvartal förskott</v>
      </c>
      <c r="G33" s="115"/>
      <c r="H33" s="94" t="str">
        <f>'Gemensamma Tjänster'!AD32</f>
        <v>Dec,Mar,Jun,Sep</v>
      </c>
      <c r="I33" s="115"/>
      <c r="J33" s="116" t="str">
        <f>'Gemensamma Tjänster'!AD33</f>
        <v xml:space="preserve"> -</v>
      </c>
    </row>
    <row r="34" spans="3:10" ht="16.5" hidden="1" customHeight="1" outlineLevel="1" x14ac:dyDescent="0.25">
      <c r="C34" s="107" t="str">
        <f>'Gemensamma Tjänster'!AE2</f>
        <v>1177 listning</v>
      </c>
      <c r="D34" s="114">
        <f>'Gemensamma Tjänster'!AE28</f>
        <v>164120.08457426142</v>
      </c>
      <c r="E34" s="115"/>
      <c r="F34" s="94" t="str">
        <f>'Gemensamma Tjänster'!AE31</f>
        <v>Kvartal förskott</v>
      </c>
      <c r="G34" s="115"/>
      <c r="H34" s="94" t="str">
        <f>'Gemensamma Tjänster'!AE32</f>
        <v>Dec,Mar,Jun,Sep</v>
      </c>
      <c r="I34" s="115"/>
      <c r="J34" s="116" t="str">
        <f>'Gemensamma Tjänster'!AE33</f>
        <v xml:space="preserve"> -</v>
      </c>
    </row>
    <row r="35" spans="3:10" ht="16.5" hidden="1" customHeight="1" outlineLevel="1" x14ac:dyDescent="0.25">
      <c r="C35" s="107" t="str">
        <f>'Gemensamma Tjänster'!AF2</f>
        <v>IAM IDP Gemensam del</v>
      </c>
      <c r="D35" s="114">
        <f>'Gemensamma Tjänster'!AF28</f>
        <v>228361.05709257742</v>
      </c>
      <c r="E35" s="115"/>
      <c r="F35" s="94" t="str">
        <f>'Gemensamma Tjänster'!AF31</f>
        <v>Kvartal förskott</v>
      </c>
      <c r="G35" s="115"/>
      <c r="H35" s="94" t="str">
        <f>'Gemensamma Tjänster'!AF32</f>
        <v>Dec,Mar,Jun,Sep</v>
      </c>
      <c r="I35" s="115"/>
      <c r="J35" s="116">
        <f>'Gemensamma Tjänster'!AF33</f>
        <v>0</v>
      </c>
    </row>
    <row r="36" spans="3:10" ht="16.5" hidden="1" customHeight="1" outlineLevel="1" x14ac:dyDescent="0.25">
      <c r="C36" s="107" t="str">
        <f>'Gemensamma Tjänster'!AG2</f>
        <v>Överskjutande SMS &amp; Inloggnings-kostnader Prel</v>
      </c>
      <c r="D36" s="114">
        <f>'Gemensamma Tjänster'!AG28</f>
        <v>304081</v>
      </c>
      <c r="E36" s="115"/>
      <c r="F36" s="94" t="str">
        <f>'Gemensamma Tjänster'!AG31</f>
        <v>Överskjutande utöver 18,2 mkr</v>
      </c>
      <c r="G36" s="115"/>
      <c r="H36" s="94" t="str">
        <f>'Gemensamma Tjänster'!AG32</f>
        <v>Efter årsslut 2024</v>
      </c>
      <c r="I36" s="115"/>
      <c r="J36" s="116">
        <f>'Gemensamma Tjänster'!AG33</f>
        <v>0</v>
      </c>
    </row>
    <row r="37" spans="3:10" ht="16.5" hidden="1" customHeight="1" outlineLevel="1" x14ac:dyDescent="0.25">
      <c r="C37" s="107" t="str">
        <f>'Gemensamma Tjänster'!AH2</f>
        <v>1177 tidbokning
NY i förv.</v>
      </c>
      <c r="D37" s="114">
        <f>'Gemensamma Tjänster'!AH28</f>
        <v>410694.54424986331</v>
      </c>
      <c r="E37" s="115"/>
      <c r="F37" s="94" t="str">
        <f>'Gemensamma Tjänster'!AH31</f>
        <v>Kvartal förskott</v>
      </c>
      <c r="G37" s="115"/>
      <c r="H37" s="94" t="str">
        <f>'Gemensamma Tjänster'!AH32</f>
        <v>Dec,Mar,Jun,Sep</v>
      </c>
      <c r="I37" s="115"/>
      <c r="J37" s="116">
        <f>'Gemensamma Tjänster'!AH33</f>
        <v>0</v>
      </c>
    </row>
    <row r="38" spans="3:10" ht="16.5" hidden="1" customHeight="1" outlineLevel="1" x14ac:dyDescent="0.25">
      <c r="C38" s="107">
        <f>'Gemensamma Tjänster'!AI2</f>
        <v>0</v>
      </c>
      <c r="D38" s="114">
        <f>'Gemensamma Tjänster'!AI28</f>
        <v>0</v>
      </c>
      <c r="E38" s="115"/>
      <c r="F38" s="94">
        <f>'Gemensamma Tjänster'!AI31</f>
        <v>0</v>
      </c>
      <c r="G38" s="115"/>
      <c r="H38" s="94">
        <f>'Gemensamma Tjänster'!AI32</f>
        <v>0</v>
      </c>
      <c r="I38" s="115"/>
      <c r="J38" s="116">
        <f>'Gemensamma Tjänster'!AI33</f>
        <v>0</v>
      </c>
    </row>
    <row r="39" spans="3:10" ht="16.5" hidden="1" customHeight="1" outlineLevel="1" x14ac:dyDescent="0.25">
      <c r="C39" s="107">
        <f>'Gemensamma Tjänster'!AJ2</f>
        <v>0</v>
      </c>
      <c r="D39" s="114">
        <f>'Gemensamma Tjänster'!AJ28</f>
        <v>0</v>
      </c>
      <c r="E39" s="115"/>
      <c r="F39" s="94">
        <f>'Gemensamma Tjänster'!AJ31</f>
        <v>0</v>
      </c>
      <c r="G39" s="115"/>
      <c r="H39" s="94">
        <f>'Gemensamma Tjänster'!AJ32</f>
        <v>0</v>
      </c>
      <c r="I39" s="115"/>
      <c r="J39" s="116">
        <f>'Gemensamma Tjänster'!AJ33</f>
        <v>0</v>
      </c>
    </row>
    <row r="40" spans="3:10" ht="16.5" hidden="1" customHeight="1" outlineLevel="1" x14ac:dyDescent="0.25">
      <c r="C40" s="107">
        <f>'Gemensamma Tjänster'!AK2</f>
        <v>0</v>
      </c>
      <c r="D40" s="114">
        <f>'Gemensamma Tjänster'!AK28</f>
        <v>0</v>
      </c>
      <c r="E40" s="115"/>
      <c r="F40" s="94">
        <f>'Gemensamma Tjänster'!AK31</f>
        <v>0</v>
      </c>
      <c r="G40" s="115"/>
      <c r="H40" s="94">
        <f>'Gemensamma Tjänster'!AK32</f>
        <v>0</v>
      </c>
      <c r="I40" s="115"/>
      <c r="J40" s="116">
        <f>'Gemensamma Tjänster'!AK33</f>
        <v>0</v>
      </c>
    </row>
    <row r="41" spans="3:10" ht="16.5" hidden="1" customHeight="1" outlineLevel="1" x14ac:dyDescent="0.25">
      <c r="C41" s="107">
        <f>'Gemensamma Tjänster'!AL2</f>
        <v>0</v>
      </c>
      <c r="D41" s="114">
        <f>'Gemensamma Tjänster'!AL28</f>
        <v>0</v>
      </c>
      <c r="E41" s="115"/>
      <c r="F41" s="94">
        <f>'Gemensamma Tjänster'!AL31</f>
        <v>0</v>
      </c>
      <c r="G41" s="115"/>
      <c r="H41" s="94">
        <f>'Gemensamma Tjänster'!AL32</f>
        <v>0</v>
      </c>
      <c r="I41" s="115"/>
      <c r="J41" s="116">
        <f>'Gemensamma Tjänster'!AL33</f>
        <v>0</v>
      </c>
    </row>
    <row r="42" spans="3:10" ht="16.5" hidden="1" customHeight="1" outlineLevel="1" x14ac:dyDescent="0.25">
      <c r="C42" s="107">
        <f>'Gemensamma Tjänster'!AM2</f>
        <v>0</v>
      </c>
      <c r="D42" s="114">
        <f>'Gemensamma Tjänster'!AM28</f>
        <v>0</v>
      </c>
      <c r="E42" s="115"/>
      <c r="F42" s="94">
        <f>'Gemensamma Tjänster'!AM31</f>
        <v>0</v>
      </c>
      <c r="G42" s="115"/>
      <c r="H42" s="94">
        <f>'Gemensamma Tjänster'!AM32</f>
        <v>0</v>
      </c>
      <c r="I42" s="115"/>
      <c r="J42" s="116">
        <f>'Gemensamma Tjänster'!AM33</f>
        <v>0</v>
      </c>
    </row>
    <row r="43" spans="3:10" ht="16.5" hidden="1" customHeight="1" outlineLevel="1" x14ac:dyDescent="0.25">
      <c r="C43" s="107">
        <f>'Gemensamma Tjänster'!AN2</f>
        <v>0</v>
      </c>
      <c r="D43" s="114">
        <f>'Gemensamma Tjänster'!AN28</f>
        <v>0</v>
      </c>
      <c r="E43" s="115"/>
      <c r="F43" s="94">
        <f>'Gemensamma Tjänster'!AN31</f>
        <v>0</v>
      </c>
      <c r="G43" s="115"/>
      <c r="H43" s="94">
        <f>'Gemensamma Tjänster'!AN32</f>
        <v>0</v>
      </c>
      <c r="I43" s="115"/>
      <c r="J43" s="116">
        <f>'Gemensamma Tjänster'!AN33</f>
        <v>0</v>
      </c>
    </row>
    <row r="44" spans="3:10" ht="16.5" hidden="1" customHeight="1" outlineLevel="1" x14ac:dyDescent="0.25">
      <c r="C44" s="107">
        <f>'Gemensamma Tjänster'!AO2</f>
        <v>0</v>
      </c>
      <c r="D44" s="114">
        <f>'Gemensamma Tjänster'!AO28</f>
        <v>0</v>
      </c>
      <c r="E44" s="115"/>
      <c r="F44" s="94">
        <f>'Gemensamma Tjänster'!AO31</f>
        <v>0</v>
      </c>
      <c r="G44" s="115"/>
      <c r="H44" s="94">
        <f>'Gemensamma Tjänster'!AO32</f>
        <v>0</v>
      </c>
      <c r="I44" s="115"/>
      <c r="J44" s="116">
        <f>'Gemensamma Tjänster'!AO33</f>
        <v>0</v>
      </c>
    </row>
    <row r="45" spans="3:10" ht="16.5" hidden="1" customHeight="1" outlineLevel="1" x14ac:dyDescent="0.25">
      <c r="C45" s="107">
        <f>'Gemensamma Tjänster'!AP2</f>
        <v>0</v>
      </c>
      <c r="D45" s="114">
        <f>'Gemensamma Tjänster'!AP28</f>
        <v>0</v>
      </c>
      <c r="E45" s="115"/>
      <c r="F45" s="94">
        <f>'Gemensamma Tjänster'!AP31</f>
        <v>0</v>
      </c>
      <c r="G45" s="115"/>
      <c r="H45" s="94">
        <f>'Gemensamma Tjänster'!AP32</f>
        <v>0</v>
      </c>
      <c r="I45" s="115"/>
      <c r="J45" s="116">
        <f>'Gemensamma Tjänster'!AP33</f>
        <v>0</v>
      </c>
    </row>
    <row r="46" spans="3:10" ht="16.5" hidden="1" customHeight="1" outlineLevel="1" x14ac:dyDescent="0.25">
      <c r="C46" s="107">
        <f>'Gemensamma Tjänster'!AQ2</f>
        <v>0</v>
      </c>
      <c r="D46" s="114">
        <f>'Gemensamma Tjänster'!AQ28</f>
        <v>0</v>
      </c>
      <c r="E46" s="115"/>
      <c r="F46" s="94">
        <f>'Gemensamma Tjänster'!AQ31</f>
        <v>0</v>
      </c>
      <c r="G46" s="115"/>
      <c r="H46" s="94">
        <f>'Gemensamma Tjänster'!AQ32</f>
        <v>0</v>
      </c>
      <c r="I46" s="115"/>
      <c r="J46" s="116">
        <f>'Gemensamma Tjänster'!AQ33</f>
        <v>0</v>
      </c>
    </row>
    <row r="47" spans="3:10" ht="16.5" hidden="1" customHeight="1" outlineLevel="1" x14ac:dyDescent="0.25">
      <c r="C47" s="107">
        <f>'Gemensamma Tjänster'!AR2</f>
        <v>0</v>
      </c>
      <c r="D47" s="114">
        <f>'Gemensamma Tjänster'!AR28</f>
        <v>0</v>
      </c>
      <c r="E47" s="115"/>
      <c r="F47" s="94">
        <f>'Gemensamma Tjänster'!AR31</f>
        <v>0</v>
      </c>
      <c r="G47" s="115"/>
      <c r="H47" s="94">
        <f>'Gemensamma Tjänster'!AR32</f>
        <v>0</v>
      </c>
      <c r="I47" s="115"/>
      <c r="J47" s="116">
        <f>'Gemensamma Tjänster'!AR33</f>
        <v>0</v>
      </c>
    </row>
    <row r="48" spans="3:10" ht="16.5" hidden="1" customHeight="1" outlineLevel="1" x14ac:dyDescent="0.25">
      <c r="C48" s="107">
        <f>'Gemensamma Tjänster'!AS2</f>
        <v>0</v>
      </c>
      <c r="D48" s="114">
        <f>'Gemensamma Tjänster'!AS28</f>
        <v>0</v>
      </c>
      <c r="E48" s="115"/>
      <c r="F48" s="94">
        <f>'Gemensamma Tjänster'!AS31</f>
        <v>0</v>
      </c>
      <c r="G48" s="115"/>
      <c r="H48" s="94">
        <f>'Gemensamma Tjänster'!AS32</f>
        <v>0</v>
      </c>
      <c r="I48" s="115"/>
      <c r="J48" s="116">
        <f>'Gemensamma Tjänster'!AS33</f>
        <v>0</v>
      </c>
    </row>
    <row r="49" spans="3:10" ht="16.5" hidden="1" customHeight="1" outlineLevel="1" x14ac:dyDescent="0.25">
      <c r="C49" s="107">
        <f>'Gemensamma Tjänster'!AT2</f>
        <v>0</v>
      </c>
      <c r="D49" s="114">
        <f>'Gemensamma Tjänster'!AT28</f>
        <v>0</v>
      </c>
      <c r="E49" s="115"/>
      <c r="F49" s="94">
        <f>'Gemensamma Tjänster'!AT31</f>
        <v>0</v>
      </c>
      <c r="G49" s="115"/>
      <c r="H49" s="94">
        <f>'Gemensamma Tjänster'!AT32</f>
        <v>0</v>
      </c>
      <c r="I49" s="115"/>
      <c r="J49" s="116">
        <f>'Gemensamma Tjänster'!AT33</f>
        <v>0</v>
      </c>
    </row>
    <row r="50" spans="3:10" ht="16.5" hidden="1" customHeight="1" outlineLevel="1" x14ac:dyDescent="0.25">
      <c r="C50" s="107">
        <f>'Gemensamma Tjänster'!AU2</f>
        <v>0</v>
      </c>
      <c r="D50" s="114">
        <f>'Gemensamma Tjänster'!AU28</f>
        <v>0</v>
      </c>
      <c r="E50" s="115"/>
      <c r="F50" s="94">
        <f>'Gemensamma Tjänster'!AU31</f>
        <v>0</v>
      </c>
      <c r="G50" s="115"/>
      <c r="H50" s="94">
        <f>'Gemensamma Tjänster'!AU32</f>
        <v>0</v>
      </c>
      <c r="I50" s="115"/>
      <c r="J50" s="116">
        <f>'Gemensamma Tjänster'!AU33</f>
        <v>0</v>
      </c>
    </row>
    <row r="51" spans="3:10" ht="16.5" hidden="1" customHeight="1" outlineLevel="1" x14ac:dyDescent="0.25">
      <c r="C51" s="107">
        <f>'Gemensamma Tjänster'!AV2</f>
        <v>0</v>
      </c>
      <c r="D51" s="114">
        <f>'Gemensamma Tjänster'!AV28</f>
        <v>0</v>
      </c>
      <c r="E51" s="115"/>
      <c r="F51" s="94">
        <f>'Gemensamma Tjänster'!AV31</f>
        <v>0</v>
      </c>
      <c r="G51" s="115"/>
      <c r="H51" s="94">
        <f>'Gemensamma Tjänster'!AV32</f>
        <v>0</v>
      </c>
      <c r="I51" s="115"/>
      <c r="J51" s="116">
        <f>'Gemensamma Tjänster'!AV33</f>
        <v>0</v>
      </c>
    </row>
    <row r="52" spans="3:10" ht="16.5" hidden="1" customHeight="1" outlineLevel="1" x14ac:dyDescent="0.25">
      <c r="C52" s="107">
        <f>'Gemensamma Tjänster'!AW2</f>
        <v>0</v>
      </c>
      <c r="D52" s="114">
        <f>'Gemensamma Tjänster'!AW28</f>
        <v>0</v>
      </c>
      <c r="E52" s="115"/>
      <c r="F52" s="94">
        <f>'Gemensamma Tjänster'!AW31</f>
        <v>0</v>
      </c>
      <c r="G52" s="115"/>
      <c r="H52" s="94">
        <f>'Gemensamma Tjänster'!AW32</f>
        <v>0</v>
      </c>
      <c r="I52" s="115"/>
      <c r="J52" s="116">
        <f>'Gemensamma Tjänster'!AW33</f>
        <v>0</v>
      </c>
    </row>
    <row r="53" spans="3:10" ht="16.5" hidden="1" customHeight="1" outlineLevel="1" x14ac:dyDescent="0.25">
      <c r="C53" s="107">
        <f>'Gemensamma Tjänster'!AX2</f>
        <v>0</v>
      </c>
      <c r="D53" s="114">
        <f>'Gemensamma Tjänster'!AX28</f>
        <v>0</v>
      </c>
      <c r="E53" s="115"/>
      <c r="F53" s="94">
        <f>'Gemensamma Tjänster'!AX31</f>
        <v>0</v>
      </c>
      <c r="G53" s="115"/>
      <c r="H53" s="94">
        <f>'Gemensamma Tjänster'!AX32</f>
        <v>0</v>
      </c>
      <c r="I53" s="115"/>
      <c r="J53" s="116">
        <f>'Gemensamma Tjänster'!AX33</f>
        <v>0</v>
      </c>
    </row>
    <row r="54" spans="3:10" ht="16.5" hidden="1" customHeight="1" outlineLevel="1" x14ac:dyDescent="0.25">
      <c r="C54" s="107">
        <f>'Gemensamma Tjänster'!AY2</f>
        <v>0</v>
      </c>
      <c r="D54" s="114">
        <f>'Gemensamma Tjänster'!AY28</f>
        <v>0</v>
      </c>
      <c r="E54" s="115"/>
      <c r="F54" s="94">
        <f>'Gemensamma Tjänster'!AY31</f>
        <v>0</v>
      </c>
      <c r="G54" s="115"/>
      <c r="H54" s="94">
        <f>'Gemensamma Tjänster'!AY32</f>
        <v>0</v>
      </c>
      <c r="I54" s="115"/>
      <c r="J54" s="116">
        <f>'Gemensamma Tjänster'!AY33</f>
        <v>0</v>
      </c>
    </row>
    <row r="55" spans="3:10" ht="16.5" hidden="1" customHeight="1" outlineLevel="1" thickBot="1" x14ac:dyDescent="0.3">
      <c r="C55" s="117">
        <f>'Gemensamma Tjänster'!AZ2</f>
        <v>0</v>
      </c>
      <c r="D55" s="118">
        <f>'Gemensamma Tjänster'!AZ28</f>
        <v>0</v>
      </c>
      <c r="E55" s="119"/>
      <c r="F55" s="95">
        <f>'Gemensamma Tjänster'!AZ31</f>
        <v>0</v>
      </c>
      <c r="G55" s="119"/>
      <c r="H55" s="95">
        <f>'Gemensamma Tjänster'!AZ32</f>
        <v>0</v>
      </c>
      <c r="I55" s="119"/>
      <c r="J55" s="120">
        <f>'Gemensamma Tjänster'!AZ33</f>
        <v>0</v>
      </c>
    </row>
    <row r="56" spans="3:10" hidden="1" outlineLevel="1" x14ac:dyDescent="0.25">
      <c r="C56" s="115"/>
      <c r="D56" s="114"/>
      <c r="E56" s="115"/>
      <c r="F56" s="115"/>
      <c r="G56" s="115"/>
      <c r="H56" s="115"/>
      <c r="I56" s="115"/>
      <c r="J56" s="115"/>
    </row>
    <row r="57" spans="3:10" hidden="1" outlineLevel="1" x14ac:dyDescent="0.25">
      <c r="C57" s="115"/>
      <c r="D57" s="114"/>
      <c r="E57" s="115"/>
      <c r="F57" s="115"/>
      <c r="G57" s="115"/>
      <c r="H57" s="115"/>
      <c r="I57" s="115"/>
      <c r="J57" s="115"/>
    </row>
    <row r="58" spans="3:10" ht="15.75" collapsed="1" thickBot="1" x14ac:dyDescent="0.3">
      <c r="C58" s="115"/>
      <c r="D58" s="121"/>
      <c r="E58" s="115"/>
      <c r="F58" s="115"/>
      <c r="G58" s="115"/>
      <c r="H58" s="115"/>
      <c r="I58" s="115"/>
      <c r="J58" s="115"/>
    </row>
    <row r="59" spans="3:10" ht="21" x14ac:dyDescent="0.25">
      <c r="C59" s="108" t="s">
        <v>31</v>
      </c>
      <c r="D59" s="109">
        <f>SUM(D60:D108)</f>
        <v>4989037.2442386178</v>
      </c>
      <c r="E59" s="110"/>
      <c r="F59" s="110" t="s">
        <v>39</v>
      </c>
      <c r="G59" s="110"/>
      <c r="H59" s="110"/>
      <c r="I59" s="110"/>
      <c r="J59" s="122"/>
    </row>
    <row r="60" spans="3:10" hidden="1" outlineLevel="1" x14ac:dyDescent="0.25">
      <c r="C60" s="107" t="str">
        <f>'Valbara Tjänster'!F1</f>
        <v>Händelseanalys (Nitha)</v>
      </c>
      <c r="D60" s="114">
        <f>'Valbara Tjänster'!F24</f>
        <v>151565.79921600001</v>
      </c>
      <c r="E60" s="115"/>
      <c r="F60" s="115" t="str">
        <f>'Valbara Tjänster'!F27</f>
        <v>Kvartal förskott</v>
      </c>
      <c r="G60" s="115"/>
      <c r="H60" s="115" t="str">
        <f>'Valbara Tjänster'!F28</f>
        <v>Dec,Mar,Jun,Sep</v>
      </c>
      <c r="I60" s="115"/>
      <c r="J60" s="116" t="str">
        <f>'Valbara Tjänster'!F29</f>
        <v>N/A</v>
      </c>
    </row>
    <row r="61" spans="3:10" ht="30" hidden="1" outlineLevel="1" x14ac:dyDescent="0.25">
      <c r="C61" s="107" t="str">
        <f>'Valbara Tjänster'!J1</f>
        <v>IAM IdP
(egna anslutningar)</v>
      </c>
      <c r="D61" s="114">
        <f>'Valbara Tjänster'!J24</f>
        <v>42973.008000000002</v>
      </c>
      <c r="E61" s="115"/>
      <c r="F61" s="115" t="str">
        <f>'Valbara Tjänster'!J27</f>
        <v>Kvartal förskott</v>
      </c>
      <c r="G61" s="115"/>
      <c r="H61" s="115" t="str">
        <f>'Valbara Tjänster'!J28</f>
        <v>Dec,Mar,Jun,Sep</v>
      </c>
      <c r="I61" s="115"/>
      <c r="J61" s="116" t="str">
        <f>'Valbara Tjänster'!J29</f>
        <v>N/A</v>
      </c>
    </row>
    <row r="62" spans="3:10" hidden="1" outlineLevel="1" x14ac:dyDescent="0.25">
      <c r="C62" s="107" t="str">
        <f>'Valbara Tjänster'!N1</f>
        <v>Säkerhets-tjänster Logg, spärr &amp; samtycke</v>
      </c>
      <c r="D62" s="114">
        <f>'Valbara Tjänster'!N24</f>
        <v>42973.008000000002</v>
      </c>
      <c r="E62" s="115"/>
      <c r="F62" s="115" t="str">
        <f>'Valbara Tjänster'!N27</f>
        <v>Kvartal förskott</v>
      </c>
      <c r="G62" s="115"/>
      <c r="H62" s="115" t="str">
        <f>'Valbara Tjänster'!N28</f>
        <v>Dec,Mar,Jun,Sep</v>
      </c>
      <c r="I62" s="115"/>
      <c r="J62" s="116" t="str">
        <f>'Valbara Tjänster'!N29</f>
        <v>N/A</v>
      </c>
    </row>
    <row r="63" spans="3:10" hidden="1" outlineLevel="1" x14ac:dyDescent="0.25">
      <c r="C63" s="107" t="str">
        <f>'Valbara Tjänster'!R1</f>
        <v>IAM Autentisering (egna anslutningar)</v>
      </c>
      <c r="D63" s="114">
        <f>'Valbara Tjänster'!R24</f>
        <v>0</v>
      </c>
      <c r="E63" s="115"/>
      <c r="F63" s="115" t="str">
        <f>'Valbara Tjänster'!R27</f>
        <v>Kvartal förskott</v>
      </c>
      <c r="G63" s="115"/>
      <c r="H63" s="115" t="str">
        <f>'Valbara Tjänster'!R28</f>
        <v>Dec,Mar,Jun,Sep</v>
      </c>
      <c r="I63" s="115"/>
      <c r="J63" s="116" t="str">
        <f>'Valbara Tjänster'!R29</f>
        <v>N/A</v>
      </c>
    </row>
    <row r="64" spans="3:10" hidden="1" outlineLevel="1" x14ac:dyDescent="0.25">
      <c r="C64" s="107" t="str">
        <f>'Valbara Tjänster'!V1</f>
        <v>Personuppgifts- tjänst</v>
      </c>
      <c r="D64" s="114">
        <f>'Valbara Tjänster'!V24</f>
        <v>42973.008000000002</v>
      </c>
      <c r="E64" s="115"/>
      <c r="F64" s="115" t="str">
        <f>'Valbara Tjänster'!V27</f>
        <v>Kvartal förskott</v>
      </c>
      <c r="G64" s="115"/>
      <c r="H64" s="115" t="str">
        <f>'Valbara Tjänster'!V28</f>
        <v>Dec,Mar,Jun,Sep</v>
      </c>
      <c r="I64" s="115"/>
      <c r="J64" s="116" t="str">
        <f>'Valbara Tjänster'!V29</f>
        <v>N/A</v>
      </c>
    </row>
    <row r="65" spans="3:10" ht="45" hidden="1" outlineLevel="1" x14ac:dyDescent="0.25">
      <c r="C65" s="107" t="str">
        <f>'Valbara Tjänster'!Z1</f>
        <v xml:space="preserve">1177 formulär- hantering </v>
      </c>
      <c r="D65" s="114">
        <f>'Valbara Tjänster'!Z24</f>
        <v>323298.83108640002</v>
      </c>
      <c r="E65" s="115"/>
      <c r="F65" s="115" t="str">
        <f>'Valbara Tjänster'!Z27</f>
        <v>Kvartal förskott</v>
      </c>
      <c r="G65" s="115"/>
      <c r="H65" s="115" t="str">
        <f>'Valbara Tjänster'!Z28</f>
        <v>Dec,Mar,Jun,Sep</v>
      </c>
      <c r="I65" s="115"/>
      <c r="J65" s="116" t="str">
        <f>'Valbara Tjänster'!Z29</f>
        <v>N/A</v>
      </c>
    </row>
    <row r="66" spans="3:10" hidden="1" outlineLevel="1" x14ac:dyDescent="0.25">
      <c r="C66" s="107" t="str">
        <f>'Valbara Tjänster'!AD1</f>
        <v xml:space="preserve">Ombudstjänsten </v>
      </c>
      <c r="D66" s="114">
        <f>'Valbara Tjänster'!AD24</f>
        <v>0</v>
      </c>
      <c r="E66" s="115"/>
      <c r="F66" s="115" t="str">
        <f>'Valbara Tjänster'!AD27</f>
        <v>Kvartal förskott</v>
      </c>
      <c r="G66" s="115"/>
      <c r="H66" s="115" t="str">
        <f>'Valbara Tjänster'!AD28</f>
        <v>Dec,Mar,Jun,Sep</v>
      </c>
      <c r="I66" s="115"/>
      <c r="J66" s="116" t="str">
        <f>'Valbara Tjänster'!AD29</f>
        <v>N/A</v>
      </c>
    </row>
    <row r="67" spans="3:10" ht="120" hidden="1" outlineLevel="1" x14ac:dyDescent="0.25">
      <c r="C67" s="107" t="str">
        <f>'Valbara Tjänster'!AH1</f>
        <v>Hjälpmedels-tjänsten abonnemang</v>
      </c>
      <c r="D67" s="114">
        <f>'Valbara Tjänster'!AH24</f>
        <v>52000</v>
      </c>
      <c r="E67" s="115"/>
      <c r="F67" s="115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7" s="115"/>
      <c r="H67" s="115" t="str">
        <f>'Valbara Tjänster'!AH28</f>
        <v>Dec, Mar, Jun, Sep</v>
      </c>
      <c r="I67" s="115"/>
      <c r="J67" s="116" t="str">
        <f>'Valbara Tjänster'!AH29</f>
        <v>Prognos</v>
      </c>
    </row>
    <row r="68" spans="3:10" ht="45" hidden="1" outlineLevel="1" x14ac:dyDescent="0.25">
      <c r="C68" s="107" t="str">
        <f>'Valbara Tjänster'!AL1</f>
        <v>E-klient</v>
      </c>
      <c r="D68" s="114">
        <f>'Valbara Tjänster'!AL24</f>
        <v>1145586.8736</v>
      </c>
      <c r="E68" s="115"/>
      <c r="F68" s="115" t="str">
        <f>'Valbara Tjänster'!AL27</f>
        <v>Halvårsvis i efterskott av förvaltning. Volymbaserade priser</v>
      </c>
      <c r="G68" s="115"/>
      <c r="H68" s="115" t="str">
        <f>'Valbara Tjänster'!AL28</f>
        <v>Jun, Dec</v>
      </c>
      <c r="I68" s="115"/>
      <c r="J68" s="116" t="str">
        <f>'Valbara Tjänster'!AL29</f>
        <v>Prognos 2023! Faktureras av förvaltningen</v>
      </c>
    </row>
    <row r="69" spans="3:10" ht="60" hidden="1" outlineLevel="1" x14ac:dyDescent="0.25">
      <c r="C69" s="107" t="str">
        <f>'Valbara Tjänster'!AP1</f>
        <v>Eira Licenser (innehåll)</v>
      </c>
      <c r="D69" s="114">
        <f>'Valbara Tjänster'!AP24</f>
        <v>1418391.6539599043</v>
      </c>
      <c r="E69" s="115"/>
      <c r="F69" s="115" t="str">
        <f>'Valbara Tjänster'!AP27</f>
        <v>Licenskostnaden fördelas solidariskt mellan landsting och regioner baserat på antal invånare.</v>
      </c>
      <c r="G69" s="115"/>
      <c r="H69" s="115" t="str">
        <f>'Valbara Tjänster'!AP28</f>
        <v>Årsvis engång i Dec</v>
      </c>
      <c r="I69" s="115"/>
      <c r="J69" s="116" t="str">
        <f>'Valbara Tjänster'!AP29</f>
        <v>Prognos</v>
      </c>
    </row>
    <row r="70" spans="3:10" ht="30" hidden="1" outlineLevel="1" x14ac:dyDescent="0.25">
      <c r="C70" s="107" t="str">
        <f>'Valbara Tjänster'!AT1</f>
        <v>Informations- utlämning till kvalitetsregister</v>
      </c>
      <c r="D70" s="114">
        <f>'Valbara Tjänster'!AT24</f>
        <v>0</v>
      </c>
      <c r="E70" s="115"/>
      <c r="F70" s="115" t="str">
        <f>'Valbara Tjänster'!AT27</f>
        <v>Faktureras separat av tjänstens förvaltning</v>
      </c>
      <c r="G70" s="115"/>
      <c r="H70" s="115" t="str">
        <f>'Valbara Tjänster'!AT28</f>
        <v xml:space="preserve"> </v>
      </c>
      <c r="I70" s="115"/>
      <c r="J70" s="123" t="str">
        <f>'Valbara Tjänster'!AT29</f>
        <v>Ingen ab.fakturering</v>
      </c>
    </row>
    <row r="71" spans="3:10" hidden="1" outlineLevel="1" x14ac:dyDescent="0.25">
      <c r="C71" s="107" t="str">
        <f>'Valbara Tjänster'!AX1</f>
        <v>Säker Digital Kommunikation SDK Utgår 2024!</v>
      </c>
      <c r="D71" s="114">
        <f>'Valbara Tjänster'!AX24</f>
        <v>0</v>
      </c>
      <c r="E71" s="115"/>
      <c r="F71" s="115" t="str">
        <f>'Valbara Tjänster'!AX27</f>
        <v>Ingen abonnemangsfakt 2023</v>
      </c>
      <c r="G71" s="115"/>
      <c r="H71" s="115">
        <f>'Valbara Tjänster'!AX28</f>
        <v>0</v>
      </c>
      <c r="I71" s="115"/>
      <c r="J71" s="116" t="str">
        <f>'Valbara Tjänster'!AX29</f>
        <v>Ingen fakturering 2024</v>
      </c>
    </row>
    <row r="72" spans="3:10" hidden="1" outlineLevel="1" x14ac:dyDescent="0.25">
      <c r="C72" s="107" t="str">
        <f>'Valbara Tjänster'!BB1</f>
        <v>Bild (i 1177 på telefon)</v>
      </c>
      <c r="D72" s="114">
        <f>'Valbara Tjänster'!BB24</f>
        <v>213499.64429247999</v>
      </c>
      <c r="E72" s="115"/>
      <c r="F72" s="115" t="str">
        <f>'Valbara Tjänster'!BB27</f>
        <v>Kvartal förskott</v>
      </c>
      <c r="G72" s="115"/>
      <c r="H72" s="115" t="str">
        <f>'Valbara Tjänster'!BB28</f>
        <v>Dec,Mar,Jun,Sep</v>
      </c>
      <c r="I72" s="115"/>
      <c r="J72" s="116">
        <f>'Valbara Tjänster'!BB29</f>
        <v>0</v>
      </c>
    </row>
    <row r="73" spans="3:10" hidden="1" outlineLevel="1" x14ac:dyDescent="0.25">
      <c r="C73" s="107" t="str">
        <f>'Valbara Tjänster'!BF1</f>
        <v>Video (i 1177 på telefon)</v>
      </c>
      <c r="D73" s="114">
        <f>'Valbara Tjänster'!BF24</f>
        <v>0</v>
      </c>
      <c r="E73" s="115"/>
      <c r="F73" s="115" t="str">
        <f>'Valbara Tjänster'!BF27</f>
        <v>Kvartal förskott</v>
      </c>
      <c r="G73" s="115"/>
      <c r="H73" s="115" t="str">
        <f>'Valbara Tjänster'!BF28</f>
        <v>Dec,Mar,Jun,Sep</v>
      </c>
      <c r="I73" s="115"/>
      <c r="J73" s="116">
        <f>'Valbara Tjänster'!BF29</f>
        <v>0</v>
      </c>
    </row>
    <row r="74" spans="3:10" hidden="1" outlineLevel="1" x14ac:dyDescent="0.25">
      <c r="C74" s="107" t="str">
        <f>'Valbara Tjänster'!BJ1</f>
        <v>Utbudstjänsten</v>
      </c>
      <c r="D74" s="114">
        <f>'Valbara Tjänster'!BJ24</f>
        <v>0</v>
      </c>
      <c r="E74" s="115"/>
      <c r="F74" s="115" t="str">
        <f>'Valbara Tjänster'!BJ27</f>
        <v>Kvartal förskott</v>
      </c>
      <c r="G74" s="115"/>
      <c r="H74" s="115" t="str">
        <f>'Valbara Tjänster'!BJ28</f>
        <v>Dec,Mar,Jun,Sep</v>
      </c>
      <c r="I74" s="115"/>
      <c r="J74" s="116" t="str">
        <f>'Valbara Tjänster'!BJ29</f>
        <v>Pausad</v>
      </c>
    </row>
    <row r="75" spans="3:10" hidden="1" outlineLevel="1" x14ac:dyDescent="0.25">
      <c r="C75" s="107" t="str">
        <f>'Valbara Tjänster'!BN1</f>
        <v>Statistiktjänst Organisations-statistik</v>
      </c>
      <c r="D75" s="114">
        <f>'Valbara Tjänster'!BN24</f>
        <v>0</v>
      </c>
      <c r="E75" s="115"/>
      <c r="F75" s="115" t="str">
        <f>'Valbara Tjänster'!BN27</f>
        <v>Kvartal förskott</v>
      </c>
      <c r="G75" s="115"/>
      <c r="H75" s="115" t="str">
        <f>'Valbara Tjänster'!BN28</f>
        <v>Dec,Mar,Jun,Sep</v>
      </c>
      <c r="I75" s="115"/>
      <c r="J75" s="116">
        <f>'Valbara Tjänster'!BN29</f>
        <v>0</v>
      </c>
    </row>
    <row r="76" spans="3:10" s="90" customFormat="1" ht="45" hidden="1" outlineLevel="1" x14ac:dyDescent="0.25">
      <c r="C76" s="107" t="str">
        <f>'Valbara Tjänster'!BR1</f>
        <v xml:space="preserve">1177 inkorg </v>
      </c>
      <c r="D76" s="114">
        <f>'Valbara Tjänster'!BR24</f>
        <v>268103.67999999999</v>
      </c>
      <c r="E76" s="115"/>
      <c r="F76" s="94" t="str">
        <f>'Valbara Tjänster'!BR27</f>
        <v xml:space="preserve">Volymsbaserad. Faktureras av förvaltning kvartalsvis efterskott </v>
      </c>
      <c r="G76" s="115"/>
      <c r="H76" s="94">
        <f>'Valbara Tjänster'!BR28</f>
        <v>0</v>
      </c>
      <c r="I76" s="115"/>
      <c r="J76" s="220">
        <f>'Valbara Tjänster'!BR29</f>
        <v>0</v>
      </c>
    </row>
    <row r="77" spans="3:10" s="90" customFormat="1" ht="30" hidden="1" outlineLevel="1" x14ac:dyDescent="0.25">
      <c r="C77" s="107" t="str">
        <f>'Valbara Tjänster'!BV1</f>
        <v>Svevac 
Utgår 2024</v>
      </c>
      <c r="D77" s="114">
        <f>'Valbara Tjänster'!BV24</f>
        <v>0</v>
      </c>
      <c r="E77" s="115"/>
      <c r="F77" s="94" t="str">
        <f>'Valbara Tjänster'!BV27</f>
        <v>Prel. Engång förskott 2023</v>
      </c>
      <c r="G77" s="115"/>
      <c r="H77" s="94" t="str">
        <f>'Valbara Tjänster'!BV28</f>
        <v>Dec,Mars</v>
      </c>
      <c r="I77" s="115"/>
      <c r="J77" s="220" t="str">
        <f>'Valbara Tjänster'!BV29</f>
        <v>Avslutas halvår 2023</v>
      </c>
    </row>
    <row r="78" spans="3:10" s="90" customFormat="1" ht="30" hidden="1" outlineLevel="1" x14ac:dyDescent="0.25">
      <c r="C78" s="107" t="str">
        <f>'Valbara Tjänster'!BZ1</f>
        <v>Digitalt möte</v>
      </c>
      <c r="D78" s="114">
        <f>'Valbara Tjänster'!BZ24</f>
        <v>957840</v>
      </c>
      <c r="E78" s="115"/>
      <c r="F78" s="94" t="str">
        <f>'Valbara Tjänster'!BZ27</f>
        <v>Volymbaserad. Faktureras av förvaltning</v>
      </c>
      <c r="G78" s="115"/>
      <c r="H78" s="94">
        <f>'Valbara Tjänster'!BZ28</f>
        <v>0</v>
      </c>
      <c r="I78" s="115"/>
      <c r="J78" s="220" t="str">
        <f>'Valbara Tjänster'!BZ29</f>
        <v>Prognos</v>
      </c>
    </row>
    <row r="79" spans="3:10" s="90" customFormat="1" hidden="1" outlineLevel="1" x14ac:dyDescent="0.25">
      <c r="C79" s="107" t="str">
        <f>'Valbara Tjänster'!CD1</f>
        <v>Video och distans Infrastruktur</v>
      </c>
      <c r="D79" s="114">
        <f>'Valbara Tjänster'!CD24</f>
        <v>97989.9778710112</v>
      </c>
      <c r="E79" s="115"/>
      <c r="F79" s="94" t="str">
        <f>'Valbara Tjänster'!CD27</f>
        <v>Kvartal förskott</v>
      </c>
      <c r="G79" s="115"/>
      <c r="H79" s="94" t="str">
        <f>'Valbara Tjänster'!CD28</f>
        <v>Dec,Mar,Jun,Sep</v>
      </c>
      <c r="I79" s="115"/>
      <c r="J79" s="220">
        <f>'Valbara Tjänster'!CD29</f>
        <v>0</v>
      </c>
    </row>
    <row r="80" spans="3:10" s="90" customFormat="1" hidden="1" outlineLevel="1" x14ac:dyDescent="0.25">
      <c r="C80" s="107" t="str">
        <f>'Valbara Tjänster'!CH1</f>
        <v>Video &amp; distans Flerpartsmöte</v>
      </c>
      <c r="D80" s="114">
        <f>'Valbara Tjänster'!CH24</f>
        <v>0</v>
      </c>
      <c r="E80" s="115"/>
      <c r="F80" s="94" t="str">
        <f>'Valbara Tjänster'!CH27</f>
        <v>Kvartal förskott</v>
      </c>
      <c r="G80" s="115"/>
      <c r="H80" s="94" t="str">
        <f>'Valbara Tjänster'!CH28</f>
        <v>Dec,Mar,Jun,Sep</v>
      </c>
      <c r="I80" s="115"/>
      <c r="J80" s="220">
        <f>'Valbara Tjänster'!CH29</f>
        <v>0</v>
      </c>
    </row>
    <row r="81" spans="3:10" s="90" customFormat="1" hidden="1" outlineLevel="1" x14ac:dyDescent="0.25">
      <c r="C81" s="107" t="str">
        <f>'Valbara Tjänster'!CL1</f>
        <v xml:space="preserve">1177 Egen provhantering </v>
      </c>
      <c r="D81" s="114">
        <f>'Valbara Tjänster'!CL24</f>
        <v>0</v>
      </c>
      <c r="E81" s="115"/>
      <c r="F81" s="94" t="str">
        <f>'Valbara Tjänster'!CL27</f>
        <v>Kvartal förskott</v>
      </c>
      <c r="G81" s="115"/>
      <c r="H81" s="94" t="str">
        <f>'Valbara Tjänster'!CL28</f>
        <v>Dec,Mar,Jun,Sep</v>
      </c>
      <c r="I81" s="115"/>
      <c r="J81" s="220">
        <f>'Valbara Tjänster'!CL29</f>
        <v>0</v>
      </c>
    </row>
    <row r="82" spans="3:10" s="90" customFormat="1" ht="30" hidden="1" outlineLevel="1" x14ac:dyDescent="0.25">
      <c r="C82" s="107" t="str">
        <f>'Valbara Tjänster'!CP1</f>
        <v>1177 Symtom- bedömning och hänvisning</v>
      </c>
      <c r="D82" s="114">
        <f>'Valbara Tjänster'!CP24</f>
        <v>0</v>
      </c>
      <c r="E82" s="115"/>
      <c r="F82" s="94" t="str">
        <f>'Valbara Tjänster'!CP27</f>
        <v>Kvartal förskott</v>
      </c>
      <c r="G82" s="115"/>
      <c r="H82" s="94" t="str">
        <f>'Valbara Tjänster'!CP28</f>
        <v>Dec,Mar,Jun,Sep</v>
      </c>
      <c r="I82" s="115"/>
      <c r="J82" s="220" t="str">
        <f>'Valbara Tjänster'!CP29</f>
        <v>Mars 2023 separat sedan kvartalsvis förskott</v>
      </c>
    </row>
    <row r="83" spans="3:10" s="90" customFormat="1" hidden="1" outlineLevel="1" x14ac:dyDescent="0.25">
      <c r="C83" s="107" t="str">
        <f>'Valbara Tjänster'!CT1</f>
        <v>Underskrifts-tjänst (NY 2023)</v>
      </c>
      <c r="D83" s="114">
        <f>'Valbara Tjänster'!CT24</f>
        <v>0</v>
      </c>
      <c r="E83" s="115"/>
      <c r="F83" s="94" t="str">
        <f>'Valbara Tjänster'!CT27</f>
        <v>Kvartal förskott</v>
      </c>
      <c r="G83" s="115"/>
      <c r="H83" s="94" t="str">
        <f>'Valbara Tjänster'!CT28</f>
        <v>Dec,Mar,Jun,Sep</v>
      </c>
      <c r="I83" s="115"/>
      <c r="J83" s="220">
        <f>'Valbara Tjänster'!CT29</f>
        <v>0</v>
      </c>
    </row>
    <row r="84" spans="3:10" s="90" customFormat="1" ht="30" hidden="1" outlineLevel="1" x14ac:dyDescent="0.25">
      <c r="C84" s="107" t="str">
        <f>'Valbara Tjänster'!CX1</f>
        <v>Terminologi-tjänst (ny i förvaltning 2024)</v>
      </c>
      <c r="D84" s="114">
        <f>'Valbara Tjänster'!CX24</f>
        <v>231841.76021282221</v>
      </c>
      <c r="E84" s="115"/>
      <c r="F84" s="94" t="str">
        <f>'Valbara Tjänster'!CX27</f>
        <v>Övergår från utveckling 2024</v>
      </c>
      <c r="G84" s="115"/>
      <c r="H84" s="94" t="str">
        <f>'Valbara Tjänster'!CX28</f>
        <v>Dec,Mar,Jun,Sep</v>
      </c>
      <c r="I84" s="115"/>
      <c r="J84" s="220" t="str">
        <f>'Valbara Tjänster'!CX29</f>
        <v>Faktureras 2023 mot utveckling</v>
      </c>
    </row>
    <row r="85" spans="3:10" s="90" customFormat="1" hidden="1" outlineLevel="1" x14ac:dyDescent="0.25">
      <c r="C85" s="107" t="str">
        <f>'Valbara Tjänster'!DB1</f>
        <v>Statistiktjänst export</v>
      </c>
      <c r="D85" s="114">
        <f>'Valbara Tjänster'!DB24</f>
        <v>0</v>
      </c>
      <c r="E85" s="115"/>
      <c r="F85" s="94" t="str">
        <f>'Valbara Tjänster'!DB27</f>
        <v>Kvartal förskott</v>
      </c>
      <c r="G85" s="115"/>
      <c r="H85" s="94" t="str">
        <f>'Valbara Tjänster'!DB28</f>
        <v>Dec,Mar,Jun,Sep</v>
      </c>
      <c r="I85" s="115"/>
      <c r="J85" s="220">
        <f>'Valbara Tjänster'!DB29</f>
        <v>0</v>
      </c>
    </row>
    <row r="86" spans="3:10" s="90" customFormat="1" hidden="1" outlineLevel="1" x14ac:dyDescent="0.25">
      <c r="C86" s="107" t="str">
        <f>'Valbara Tjänster'!DF1</f>
        <v>Beställning läkemedelsnära produkter</v>
      </c>
      <c r="D86" s="114">
        <f>'Valbara Tjänster'!DF24</f>
        <v>0</v>
      </c>
      <c r="E86" s="115"/>
      <c r="F86" s="94" t="str">
        <f>'Valbara Tjänster'!DF27</f>
        <v>Pris ej fastställt</v>
      </c>
      <c r="G86" s="115"/>
      <c r="H86" s="94">
        <f>'Valbara Tjänster'!DF28</f>
        <v>0</v>
      </c>
      <c r="I86" s="115"/>
      <c r="J86" s="220">
        <f>'Valbara Tjänster'!DF29</f>
        <v>0</v>
      </c>
    </row>
    <row r="87" spans="3:10" s="90" customFormat="1" hidden="1" outlineLevel="1" x14ac:dyDescent="0.25">
      <c r="C87" s="107" t="str">
        <f>'Valbara Tjänster'!DJ1</f>
        <v>Net-Id</v>
      </c>
      <c r="D87" s="114">
        <f>'Valbara Tjänster'!DJ24</f>
        <v>0</v>
      </c>
      <c r="E87" s="115"/>
      <c r="F87" s="94" t="str">
        <f>'Valbara Tjänster'!DJ27</f>
        <v>Väntar på avsiktsförklaring</v>
      </c>
      <c r="G87" s="115"/>
      <c r="H87" s="94">
        <f>'Valbara Tjänster'!DJ28</f>
        <v>0</v>
      </c>
      <c r="I87" s="115"/>
      <c r="J87" s="220">
        <f>'Valbara Tjänster'!DJ29</f>
        <v>0</v>
      </c>
    </row>
    <row r="88" spans="3:10" s="90" customFormat="1" hidden="1" outlineLevel="1" x14ac:dyDescent="0.25">
      <c r="C88" s="107">
        <f>'Valbara Tjänster'!DN1</f>
        <v>0</v>
      </c>
      <c r="D88" s="114">
        <f>'Valbara Tjänster'!DN24</f>
        <v>0</v>
      </c>
      <c r="E88" s="115"/>
      <c r="F88" s="94">
        <f>'Valbara Tjänster'!DN27</f>
        <v>0</v>
      </c>
      <c r="G88" s="115"/>
      <c r="H88" s="94">
        <f>'Valbara Tjänster'!DN28</f>
        <v>0</v>
      </c>
      <c r="I88" s="115"/>
      <c r="J88" s="220">
        <f>'Valbara Tjänster'!DN29</f>
        <v>0</v>
      </c>
    </row>
    <row r="89" spans="3:10" s="90" customFormat="1" hidden="1" outlineLevel="1" x14ac:dyDescent="0.25">
      <c r="C89" s="107">
        <f>'Valbara Tjänster'!DR1</f>
        <v>0</v>
      </c>
      <c r="D89" s="114">
        <f>'Valbara Tjänster'!DR24</f>
        <v>0</v>
      </c>
      <c r="E89" s="115"/>
      <c r="F89" s="94">
        <f>'Valbara Tjänster'!DR27</f>
        <v>0</v>
      </c>
      <c r="G89" s="115"/>
      <c r="H89" s="94">
        <f>'Valbara Tjänster'!DR28</f>
        <v>0</v>
      </c>
      <c r="I89" s="115"/>
      <c r="J89" s="220">
        <f>'Valbara Tjänster'!DR29</f>
        <v>0</v>
      </c>
    </row>
    <row r="90" spans="3:10" s="90" customFormat="1" hidden="1" outlineLevel="1" x14ac:dyDescent="0.25">
      <c r="C90" s="107">
        <f>'Valbara Tjänster'!DV1</f>
        <v>0</v>
      </c>
      <c r="D90" s="114">
        <f>'Valbara Tjänster'!DV24</f>
        <v>0</v>
      </c>
      <c r="E90" s="115"/>
      <c r="F90" s="94">
        <f>'Valbara Tjänster'!DV27</f>
        <v>0</v>
      </c>
      <c r="G90" s="115"/>
      <c r="H90" s="94">
        <f>'Valbara Tjänster'!DV28</f>
        <v>0</v>
      </c>
      <c r="I90" s="115"/>
      <c r="J90" s="220">
        <f>'Valbara Tjänster'!DV29</f>
        <v>0</v>
      </c>
    </row>
    <row r="91" spans="3:10" s="90" customFormat="1" ht="16.5" hidden="1" customHeight="1" outlineLevel="1" x14ac:dyDescent="0.25">
      <c r="C91" s="107">
        <f>'Valbara Tjänster'!DZ1</f>
        <v>0</v>
      </c>
      <c r="D91" s="114">
        <f>'Valbara Tjänster'!DZ24</f>
        <v>0</v>
      </c>
      <c r="E91" s="115"/>
      <c r="F91" s="94">
        <f>'Valbara Tjänster'!DZ27</f>
        <v>0</v>
      </c>
      <c r="G91" s="115"/>
      <c r="H91" s="94">
        <f>'Valbara Tjänster'!DZ28</f>
        <v>0</v>
      </c>
      <c r="I91" s="115"/>
      <c r="J91" s="220">
        <f>'Valbara Tjänster'!DZ29</f>
        <v>0</v>
      </c>
    </row>
    <row r="92" spans="3:10" s="90" customFormat="1" ht="16.5" hidden="1" customHeight="1" outlineLevel="1" x14ac:dyDescent="0.25">
      <c r="C92" s="107">
        <f>'Valbara Tjänster'!ED1</f>
        <v>0</v>
      </c>
      <c r="D92" s="114">
        <f>'Valbara Tjänster'!ED24</f>
        <v>0</v>
      </c>
      <c r="E92" s="115"/>
      <c r="F92" s="94">
        <f>'Valbara Tjänster'!ED27</f>
        <v>0</v>
      </c>
      <c r="G92" s="115"/>
      <c r="H92" s="94">
        <f>'Valbara Tjänster'!ED28</f>
        <v>0</v>
      </c>
      <c r="I92" s="115"/>
      <c r="J92" s="220">
        <f>'Valbara Tjänster'!ED29</f>
        <v>0</v>
      </c>
    </row>
    <row r="93" spans="3:10" s="90" customFormat="1" ht="16.5" hidden="1" customHeight="1" outlineLevel="1" x14ac:dyDescent="0.25">
      <c r="C93" s="107">
        <f>'Valbara Tjänster'!EH1</f>
        <v>0</v>
      </c>
      <c r="D93" s="114">
        <f>'Valbara Tjänster'!EH24</f>
        <v>0</v>
      </c>
      <c r="E93" s="115"/>
      <c r="F93" s="94">
        <f>'Valbara Tjänster'!EH27</f>
        <v>0</v>
      </c>
      <c r="G93" s="115"/>
      <c r="H93" s="94">
        <f>'Valbara Tjänster'!EH28</f>
        <v>0</v>
      </c>
      <c r="I93" s="115"/>
      <c r="J93" s="220">
        <f>'Valbara Tjänster'!EH29</f>
        <v>0</v>
      </c>
    </row>
    <row r="94" spans="3:10" s="90" customFormat="1" ht="16.5" hidden="1" customHeight="1" outlineLevel="1" x14ac:dyDescent="0.25">
      <c r="C94" s="107">
        <f>'Valbara Tjänster'!EL1</f>
        <v>0</v>
      </c>
      <c r="D94" s="114">
        <f>'Valbara Tjänster'!EL24</f>
        <v>0</v>
      </c>
      <c r="E94" s="115"/>
      <c r="F94" s="94">
        <f>'Valbara Tjänster'!EL27</f>
        <v>0</v>
      </c>
      <c r="G94" s="115"/>
      <c r="H94" s="94">
        <f>'Valbara Tjänster'!EL28</f>
        <v>0</v>
      </c>
      <c r="I94" s="115"/>
      <c r="J94" s="220">
        <f>'Valbara Tjänster'!EL29</f>
        <v>0</v>
      </c>
    </row>
    <row r="95" spans="3:10" s="90" customFormat="1" ht="16.5" hidden="1" customHeight="1" outlineLevel="1" x14ac:dyDescent="0.25">
      <c r="C95" s="107">
        <f>'Valbara Tjänster'!EP1</f>
        <v>0</v>
      </c>
      <c r="D95" s="114">
        <f>'Valbara Tjänster'!EP24</f>
        <v>0</v>
      </c>
      <c r="E95" s="115"/>
      <c r="F95" s="94">
        <f>'Valbara Tjänster'!EP27</f>
        <v>0</v>
      </c>
      <c r="G95" s="115"/>
      <c r="H95" s="94">
        <f>'Valbara Tjänster'!EP28</f>
        <v>0</v>
      </c>
      <c r="I95" s="115"/>
      <c r="J95" s="220">
        <f>'Valbara Tjänster'!EP29</f>
        <v>0</v>
      </c>
    </row>
    <row r="96" spans="3:10" s="90" customFormat="1" ht="16.5" hidden="1" customHeight="1" outlineLevel="1" x14ac:dyDescent="0.25">
      <c r="C96" s="107">
        <f>'Valbara Tjänster'!ET1</f>
        <v>0</v>
      </c>
      <c r="D96" s="114">
        <f>'Valbara Tjänster'!ET24</f>
        <v>0</v>
      </c>
      <c r="E96" s="115"/>
      <c r="F96" s="94">
        <f>'Valbara Tjänster'!ET27</f>
        <v>0</v>
      </c>
      <c r="G96" s="115"/>
      <c r="H96" s="94">
        <f>'Valbara Tjänster'!ET28</f>
        <v>0</v>
      </c>
      <c r="I96" s="115"/>
      <c r="J96" s="220">
        <f>'Valbara Tjänster'!ET29</f>
        <v>0</v>
      </c>
    </row>
    <row r="97" spans="3:10" s="90" customFormat="1" ht="16.5" hidden="1" customHeight="1" outlineLevel="1" x14ac:dyDescent="0.25">
      <c r="C97" s="107">
        <f>'Valbara Tjänster'!EX1</f>
        <v>0</v>
      </c>
      <c r="D97" s="114">
        <f>'Valbara Tjänster'!EX24</f>
        <v>0</v>
      </c>
      <c r="E97" s="115"/>
      <c r="F97" s="94">
        <f>'Valbara Tjänster'!EX27</f>
        <v>0</v>
      </c>
      <c r="G97" s="115"/>
      <c r="H97" s="94">
        <f>'Valbara Tjänster'!EX28</f>
        <v>0</v>
      </c>
      <c r="I97" s="115"/>
      <c r="J97" s="220">
        <f>'Valbara Tjänster'!EX29</f>
        <v>0</v>
      </c>
    </row>
    <row r="98" spans="3:10" s="90" customFormat="1" ht="16.5" hidden="1" customHeight="1" outlineLevel="1" x14ac:dyDescent="0.25">
      <c r="C98" s="107">
        <f>'Valbara Tjänster'!FB1</f>
        <v>0</v>
      </c>
      <c r="D98" s="114">
        <f>'Valbara Tjänster'!FB24</f>
        <v>0</v>
      </c>
      <c r="E98" s="115"/>
      <c r="F98" s="94">
        <f>'Valbara Tjänster'!FB27</f>
        <v>0</v>
      </c>
      <c r="G98" s="115"/>
      <c r="H98" s="94">
        <f>'Valbara Tjänster'!FB28</f>
        <v>0</v>
      </c>
      <c r="I98" s="115"/>
      <c r="J98" s="220">
        <f>'Valbara Tjänster'!FB29</f>
        <v>0</v>
      </c>
    </row>
    <row r="99" spans="3:10" s="90" customFormat="1" ht="16.5" hidden="1" customHeight="1" outlineLevel="1" x14ac:dyDescent="0.25">
      <c r="C99" s="107">
        <f>'Valbara Tjänster'!FF1</f>
        <v>0</v>
      </c>
      <c r="D99" s="114">
        <f>'Valbara Tjänster'!FF24</f>
        <v>0</v>
      </c>
      <c r="E99" s="115"/>
      <c r="F99" s="94">
        <f>'Valbara Tjänster'!FF27</f>
        <v>0</v>
      </c>
      <c r="G99" s="115"/>
      <c r="H99" s="94">
        <f>'Valbara Tjänster'!FF28</f>
        <v>0</v>
      </c>
      <c r="I99" s="115"/>
      <c r="J99" s="220">
        <f>'Valbara Tjänster'!FF29</f>
        <v>0</v>
      </c>
    </row>
    <row r="100" spans="3:10" s="90" customFormat="1" ht="16.5" hidden="1" customHeight="1" outlineLevel="1" x14ac:dyDescent="0.25">
      <c r="C100" s="107">
        <f>'Valbara Tjänster'!FJ1</f>
        <v>0</v>
      </c>
      <c r="D100" s="114">
        <f>'Valbara Tjänster'!FJ24</f>
        <v>0</v>
      </c>
      <c r="E100" s="115"/>
      <c r="F100" s="94">
        <f>'Valbara Tjänster'!FJ27</f>
        <v>0</v>
      </c>
      <c r="G100" s="115"/>
      <c r="H100" s="94">
        <f>'Valbara Tjänster'!FJ28</f>
        <v>0</v>
      </c>
      <c r="I100" s="115"/>
      <c r="J100" s="220">
        <f>'Valbara Tjänster'!FJ29</f>
        <v>0</v>
      </c>
    </row>
    <row r="101" spans="3:10" s="90" customFormat="1" ht="16.5" hidden="1" customHeight="1" outlineLevel="1" x14ac:dyDescent="0.25">
      <c r="C101" s="107">
        <f>'Valbara Tjänster'!FN1</f>
        <v>0</v>
      </c>
      <c r="D101" s="114">
        <f>'Valbara Tjänster'!FN24</f>
        <v>0</v>
      </c>
      <c r="E101" s="115"/>
      <c r="F101" s="94">
        <f>'Valbara Tjänster'!FN27</f>
        <v>0</v>
      </c>
      <c r="G101" s="115"/>
      <c r="H101" s="94">
        <f>'Valbara Tjänster'!FN28</f>
        <v>0</v>
      </c>
      <c r="I101" s="115"/>
      <c r="J101" s="220">
        <f>'Valbara Tjänster'!FN29</f>
        <v>0</v>
      </c>
    </row>
    <row r="102" spans="3:10" s="90" customFormat="1" ht="16.5" hidden="1" customHeight="1" outlineLevel="1" x14ac:dyDescent="0.25">
      <c r="C102" s="107">
        <f>'Valbara Tjänster'!FR1</f>
        <v>0</v>
      </c>
      <c r="D102" s="114">
        <f>'Valbara Tjänster'!FR24</f>
        <v>0</v>
      </c>
      <c r="E102" s="115"/>
      <c r="F102" s="94">
        <f>'Valbara Tjänster'!FR27</f>
        <v>0</v>
      </c>
      <c r="G102" s="115"/>
      <c r="H102" s="94">
        <f>'Valbara Tjänster'!FR28</f>
        <v>0</v>
      </c>
      <c r="I102" s="115"/>
      <c r="J102" s="220">
        <f>'Valbara Tjänster'!FR29</f>
        <v>0</v>
      </c>
    </row>
    <row r="103" spans="3:10" s="90" customFormat="1" ht="16.5" hidden="1" customHeight="1" outlineLevel="1" x14ac:dyDescent="0.25">
      <c r="C103" s="107">
        <f>'Valbara Tjänster'!FV1</f>
        <v>0</v>
      </c>
      <c r="D103" s="114">
        <f>'Valbara Tjänster'!FV24</f>
        <v>0</v>
      </c>
      <c r="E103" s="115"/>
      <c r="F103" s="94">
        <f>'Valbara Tjänster'!FV27</f>
        <v>0</v>
      </c>
      <c r="G103" s="115"/>
      <c r="H103" s="94">
        <f>'Valbara Tjänster'!FV28</f>
        <v>0</v>
      </c>
      <c r="I103" s="115"/>
      <c r="J103" s="220">
        <f>'Valbara Tjänster'!FV29</f>
        <v>0</v>
      </c>
    </row>
    <row r="104" spans="3:10" s="90" customFormat="1" ht="16.5" hidden="1" customHeight="1" outlineLevel="1" x14ac:dyDescent="0.25">
      <c r="C104" s="107">
        <f>'Valbara Tjänster'!FZ1</f>
        <v>0</v>
      </c>
      <c r="D104" s="114">
        <f>'Valbara Tjänster'!FZ24</f>
        <v>0</v>
      </c>
      <c r="E104" s="115"/>
      <c r="F104" s="94">
        <f>'Valbara Tjänster'!FZ27</f>
        <v>0</v>
      </c>
      <c r="G104" s="115"/>
      <c r="H104" s="94">
        <f>'Valbara Tjänster'!FZ28</f>
        <v>0</v>
      </c>
      <c r="I104" s="115"/>
      <c r="J104" s="220">
        <f>'Valbara Tjänster'!FZ29</f>
        <v>0</v>
      </c>
    </row>
    <row r="105" spans="3:10" s="90" customFormat="1" ht="16.5" hidden="1" customHeight="1" outlineLevel="1" x14ac:dyDescent="0.25">
      <c r="C105" s="107">
        <f>'Valbara Tjänster'!GD1</f>
        <v>0</v>
      </c>
      <c r="D105" s="114">
        <f>'Valbara Tjänster'!GD24</f>
        <v>0</v>
      </c>
      <c r="E105" s="115"/>
      <c r="F105" s="94">
        <f>'Valbara Tjänster'!GD27</f>
        <v>0</v>
      </c>
      <c r="G105" s="115"/>
      <c r="H105" s="94">
        <f>'Valbara Tjänster'!GD28</f>
        <v>0</v>
      </c>
      <c r="I105" s="115"/>
      <c r="J105" s="220">
        <f>'Valbara Tjänster'!GD29</f>
        <v>0</v>
      </c>
    </row>
    <row r="106" spans="3:10" s="90" customFormat="1" ht="16.5" hidden="1" customHeight="1" outlineLevel="1" x14ac:dyDescent="0.25">
      <c r="C106" s="107">
        <f>'Valbara Tjänster'!GH1</f>
        <v>0</v>
      </c>
      <c r="D106" s="114">
        <f>'Valbara Tjänster'!GH24</f>
        <v>0</v>
      </c>
      <c r="E106" s="115"/>
      <c r="F106" s="94">
        <f>'Valbara Tjänster'!GH27</f>
        <v>0</v>
      </c>
      <c r="G106" s="115"/>
      <c r="H106" s="94">
        <f>'Valbara Tjänster'!GH28</f>
        <v>0</v>
      </c>
      <c r="I106" s="115"/>
      <c r="J106" s="220">
        <f>'Valbara Tjänster'!GH29</f>
        <v>0</v>
      </c>
    </row>
    <row r="107" spans="3:10" s="90" customFormat="1" ht="16.5" hidden="1" customHeight="1" outlineLevel="1" x14ac:dyDescent="0.25">
      <c r="C107" s="107">
        <f>'Valbara Tjänster'!GL1</f>
        <v>0</v>
      </c>
      <c r="D107" s="114">
        <f>'Valbara Tjänster'!GL24</f>
        <v>0</v>
      </c>
      <c r="E107" s="115"/>
      <c r="F107" s="94">
        <f>'Valbara Tjänster'!GL27</f>
        <v>0</v>
      </c>
      <c r="G107" s="115"/>
      <c r="H107" s="94">
        <f>'Valbara Tjänster'!GL28</f>
        <v>0</v>
      </c>
      <c r="I107" s="115"/>
      <c r="J107" s="220">
        <f>'Valbara Tjänster'!GL29</f>
        <v>0</v>
      </c>
    </row>
    <row r="108" spans="3:10" ht="16.5" hidden="1" customHeight="1" outlineLevel="1" thickBot="1" x14ac:dyDescent="0.3">
      <c r="C108" s="117">
        <f>'Valbara Tjänster'!GP1</f>
        <v>0</v>
      </c>
      <c r="D108" s="118">
        <f>'Valbara Tjänster'!GP24</f>
        <v>0</v>
      </c>
      <c r="E108" s="119"/>
      <c r="F108" s="119">
        <f>'Valbara Tjänster'!GP27</f>
        <v>0</v>
      </c>
      <c r="G108" s="119"/>
      <c r="H108" s="119">
        <f>'Valbara Tjänster'!GP28</f>
        <v>0</v>
      </c>
      <c r="I108" s="119"/>
      <c r="J108" s="120">
        <f>'Valbara Tjänster'!GP29</f>
        <v>0</v>
      </c>
    </row>
    <row r="109" spans="3:10" ht="15.75" collapsed="1" thickBot="1" x14ac:dyDescent="0.3">
      <c r="C109" s="115"/>
      <c r="D109" s="115"/>
      <c r="E109" s="115"/>
      <c r="F109" s="115"/>
      <c r="G109" s="115"/>
      <c r="H109" s="115"/>
      <c r="I109" s="115"/>
      <c r="J109" s="115"/>
    </row>
    <row r="110" spans="3:10" ht="21" x14ac:dyDescent="0.25">
      <c r="C110" s="108" t="s">
        <v>58</v>
      </c>
      <c r="D110" s="109">
        <f>SUM(D111:D131)</f>
        <v>1183401.0893671282</v>
      </c>
      <c r="E110" s="110"/>
      <c r="F110" s="93" t="s">
        <v>39</v>
      </c>
      <c r="G110" s="111"/>
      <c r="H110" s="124"/>
      <c r="I110" s="110"/>
      <c r="J110" s="122"/>
    </row>
    <row r="111" spans="3:10" ht="15" hidden="1" customHeight="1" outlineLevel="1" x14ac:dyDescent="0.25">
      <c r="C111" s="107" t="str">
        <f>'Gemensamma i utveckling'!C1</f>
        <v>Utvecklingsram 2023</v>
      </c>
      <c r="D111" s="114">
        <f>'Gemensamma i utveckling'!C27</f>
        <v>1183401.0893671282</v>
      </c>
      <c r="E111" s="115"/>
      <c r="F111" s="94" t="str">
        <f>'Gemensamma i utveckling'!C30</f>
        <v xml:space="preserve">Faktureras i januari för helår 2022 </v>
      </c>
      <c r="G111" s="115"/>
      <c r="H111" s="115" t="str">
        <f>'Gemensamma i utveckling'!C31</f>
        <v>Engång</v>
      </c>
      <c r="I111" s="115"/>
      <c r="J111" s="116" t="str">
        <f>'Gemensamma i utveckling'!C32</f>
        <v>Januari</v>
      </c>
    </row>
    <row r="112" spans="3:10" ht="15" hidden="1" customHeight="1" outlineLevel="1" x14ac:dyDescent="0.25">
      <c r="C112" s="107" t="str">
        <f>'Gemensamma i utveckling'!D1</f>
        <v>Utveckling/förvaltning 1177 tidboking</v>
      </c>
      <c r="D112" s="114">
        <f>'Gemensamma i utveckling'!D27</f>
        <v>0</v>
      </c>
      <c r="E112" s="115"/>
      <c r="F112" s="94" t="str">
        <f>'Gemensamma i utveckling'!D30</f>
        <v xml:space="preserve"> -</v>
      </c>
      <c r="G112" s="115"/>
      <c r="H112" s="115" t="str">
        <f>'Gemensamma i utveckling'!D31</f>
        <v xml:space="preserve"> -</v>
      </c>
      <c r="I112" s="115"/>
      <c r="J112" s="116" t="str">
        <f>'Gemensamma i utveckling'!D32</f>
        <v xml:space="preserve"> -</v>
      </c>
    </row>
    <row r="113" spans="3:10" ht="15" hidden="1" customHeight="1" outlineLevel="1" x14ac:dyDescent="0.25">
      <c r="C113" s="107" t="str">
        <f>'Gemensamma i utveckling'!E1</f>
        <v>Fortsatt utveckling SITHS</v>
      </c>
      <c r="D113" s="114">
        <f>'Gemensamma i utveckling'!E27</f>
        <v>0</v>
      </c>
      <c r="E113" s="115"/>
      <c r="F113" s="106" t="str">
        <f>'Gemensamma i utveckling'!E30</f>
        <v>Ingen fakt 2023</v>
      </c>
      <c r="G113" s="115"/>
      <c r="H113" s="125" t="str">
        <f>'Gemensamma i utveckling'!E31</f>
        <v xml:space="preserve"> -</v>
      </c>
      <c r="I113" s="115"/>
      <c r="J113" s="123" t="str">
        <f>'Gemensamma i utveckling'!E32</f>
        <v xml:space="preserve"> -</v>
      </c>
    </row>
    <row r="114" spans="3:10" ht="15" hidden="1" customHeight="1" outlineLevel="1" x14ac:dyDescent="0.25">
      <c r="C114" s="107" t="str">
        <f>'Gemensamma i utveckling'!F1</f>
        <v>Pascal NLL-anpassning</v>
      </c>
      <c r="D114" s="114">
        <f>'Gemensamma i utveckling'!F27</f>
        <v>0</v>
      </c>
      <c r="E114" s="115"/>
      <c r="F114" s="94" t="str">
        <f>'Gemensamma i utveckling'!F30</f>
        <v>Ingen fakt 2023</v>
      </c>
      <c r="G114" s="115"/>
      <c r="H114" s="115" t="str">
        <f>'Gemensamma i utveckling'!F31</f>
        <v xml:space="preserve"> -</v>
      </c>
      <c r="I114" s="115"/>
      <c r="J114" s="116" t="str">
        <f>'Gemensamma i utveckling'!F32</f>
        <v xml:space="preserve"> -</v>
      </c>
    </row>
    <row r="115" spans="3:10" ht="15" hidden="1" customHeight="1" outlineLevel="1" x14ac:dyDescent="0.25">
      <c r="C115" s="107" t="str">
        <f>'Gemensamma i utveckling'!G1</f>
        <v>Utbyte av Säkerhetstj.</v>
      </c>
      <c r="D115" s="114">
        <f>'Gemensamma i utveckling'!G27</f>
        <v>0</v>
      </c>
      <c r="E115" s="115"/>
      <c r="F115" s="94" t="str">
        <f>'Gemensamma i utveckling'!G30</f>
        <v>Ingen fakt 2023</v>
      </c>
      <c r="G115" s="115"/>
      <c r="H115" s="115" t="str">
        <f>'Gemensamma i utveckling'!G31</f>
        <v xml:space="preserve"> -</v>
      </c>
      <c r="I115" s="115"/>
      <c r="J115" s="116" t="str">
        <f>'Gemensamma i utveckling'!G32</f>
        <v xml:space="preserve"> -</v>
      </c>
    </row>
    <row r="116" spans="3:10" ht="15" hidden="1" customHeight="1" outlineLevel="1" x14ac:dyDescent="0.25">
      <c r="C116" s="107" t="str">
        <f>'Gemensamma i utveckling'!H1</f>
        <v>Ny katalogtjänst HSA</v>
      </c>
      <c r="D116" s="114">
        <f>'Gemensamma i utveckling'!H27</f>
        <v>0</v>
      </c>
      <c r="E116" s="115"/>
      <c r="F116" s="94" t="str">
        <f>'Gemensamma i utveckling'!H30</f>
        <v>Ingen fakt 2023</v>
      </c>
      <c r="G116" s="115"/>
      <c r="H116" s="115" t="str">
        <f>'Gemensamma i utveckling'!H31</f>
        <v xml:space="preserve"> -</v>
      </c>
      <c r="I116" s="115"/>
      <c r="J116" s="116" t="str">
        <f>'Gemensamma i utveckling'!H32</f>
        <v xml:space="preserve"> -</v>
      </c>
    </row>
    <row r="117" spans="3:10" s="90" customFormat="1" ht="15" hidden="1" customHeight="1" outlineLevel="1" x14ac:dyDescent="0.25">
      <c r="C117" s="107" t="str">
        <f>'Gemensamma i utveckling'!I1</f>
        <v>Journalen &amp; NPÖ plattformsutv.</v>
      </c>
      <c r="D117" s="114">
        <f>'Gemensamma i utveckling'!I27</f>
        <v>0</v>
      </c>
      <c r="E117" s="115"/>
      <c r="F117" s="94" t="str">
        <f>'Gemensamma i utveckling'!I30</f>
        <v>Ingen fakt 2023</v>
      </c>
      <c r="G117" s="115"/>
      <c r="H117" s="90" t="str">
        <f>'Gemensamma i utveckling'!I31</f>
        <v xml:space="preserve"> -</v>
      </c>
      <c r="I117" s="115"/>
      <c r="J117" s="116" t="str">
        <f>'Gemensamma i utveckling'!I32</f>
        <v xml:space="preserve"> -</v>
      </c>
    </row>
    <row r="118" spans="3:10" s="90" customFormat="1" ht="15" hidden="1" customHeight="1" outlineLevel="1" x14ac:dyDescent="0.25">
      <c r="C118" s="107" t="str">
        <f>'Gemensamma i utveckling'!J1</f>
        <v xml:space="preserve">Hitta och jämför hjälpmedel på 1177 </v>
      </c>
      <c r="D118" s="114">
        <f>'Gemensamma i utveckling'!J27</f>
        <v>0</v>
      </c>
      <c r="E118" s="115"/>
      <c r="F118" s="94" t="str">
        <f>'Gemensamma i utveckling'!J30</f>
        <v>Ingen avs.förkl. Sannolikt finansiering utv.ram</v>
      </c>
      <c r="G118" s="115"/>
      <c r="H118" s="115" t="str">
        <f>'Gemensamma i utveckling'!J31</f>
        <v xml:space="preserve"> -</v>
      </c>
      <c r="I118" s="115"/>
      <c r="J118" s="116" t="str">
        <f>'Gemensamma i utveckling'!J32</f>
        <v xml:space="preserve"> -</v>
      </c>
    </row>
    <row r="119" spans="3:10" s="90" customFormat="1" ht="15" hidden="1" customHeight="1" outlineLevel="1" x14ac:dyDescent="0.25">
      <c r="C119" s="107" t="str">
        <f>'Gemensamma i utveckling'!K1</f>
        <v>Självbetjäning Hjälpmedel Via 1177</v>
      </c>
      <c r="D119" s="114">
        <f>'Gemensamma i utveckling'!K27</f>
        <v>0</v>
      </c>
      <c r="E119" s="115"/>
      <c r="F119" s="94" t="str">
        <f>'Gemensamma i utveckling'!K30</f>
        <v>Väntar på avsiktsförklaring</v>
      </c>
      <c r="G119" s="115"/>
      <c r="H119" s="115">
        <f>'Gemensamma i utveckling'!K31</f>
        <v>0</v>
      </c>
      <c r="I119" s="115"/>
      <c r="J119" s="116" t="str">
        <f>'Gemensamma i utveckling'!K32</f>
        <v xml:space="preserve"> -</v>
      </c>
    </row>
    <row r="120" spans="3:10" s="90" customFormat="1" ht="15" hidden="1" customHeight="1" outlineLevel="1" x14ac:dyDescent="0.25">
      <c r="C120" s="107">
        <f>'Gemensamma i utveckling'!L1</f>
        <v>0</v>
      </c>
      <c r="D120" s="114">
        <f>'Gemensamma i utveckling'!L27</f>
        <v>0</v>
      </c>
      <c r="E120" s="115"/>
      <c r="F120" s="94">
        <f>'Gemensamma i utveckling'!L30</f>
        <v>0</v>
      </c>
      <c r="G120" s="115"/>
      <c r="H120" s="115">
        <f>'Gemensamma i utveckling'!L31</f>
        <v>0</v>
      </c>
      <c r="I120" s="115"/>
      <c r="J120" s="116">
        <f>'Gemensamma i utveckling'!L32</f>
        <v>0</v>
      </c>
    </row>
    <row r="121" spans="3:10" s="90" customFormat="1" ht="15" hidden="1" customHeight="1" outlineLevel="1" x14ac:dyDescent="0.25">
      <c r="C121" s="107">
        <f>'Gemensamma i utveckling'!M1</f>
        <v>0</v>
      </c>
      <c r="D121" s="114">
        <f>'Gemensamma i utveckling'!M27</f>
        <v>0</v>
      </c>
      <c r="E121" s="115"/>
      <c r="F121" s="94">
        <f>'Gemensamma i utveckling'!M30</f>
        <v>0</v>
      </c>
      <c r="G121" s="115"/>
      <c r="H121" s="115">
        <f>'Gemensamma i utveckling'!M31</f>
        <v>0</v>
      </c>
      <c r="I121" s="115"/>
      <c r="J121" s="116">
        <f>'Gemensamma i utveckling'!M32</f>
        <v>0</v>
      </c>
    </row>
    <row r="122" spans="3:10" s="90" customFormat="1" ht="15" hidden="1" customHeight="1" outlineLevel="1" x14ac:dyDescent="0.25">
      <c r="C122" s="107">
        <f>'Gemensamma i utveckling'!N1</f>
        <v>0</v>
      </c>
      <c r="D122" s="114">
        <f>'Gemensamma i utveckling'!N27</f>
        <v>0</v>
      </c>
      <c r="E122" s="115"/>
      <c r="F122" s="94">
        <f>'Gemensamma i utveckling'!N30</f>
        <v>0</v>
      </c>
      <c r="G122" s="115"/>
      <c r="H122" s="115">
        <f>'Gemensamma i utveckling'!N31</f>
        <v>0</v>
      </c>
      <c r="I122" s="115"/>
      <c r="J122" s="116">
        <f>'Gemensamma i utveckling'!N32</f>
        <v>0</v>
      </c>
    </row>
    <row r="123" spans="3:10" s="90" customFormat="1" ht="15" hidden="1" customHeight="1" outlineLevel="1" x14ac:dyDescent="0.25">
      <c r="C123" s="107">
        <f>'Gemensamma i utveckling'!O1</f>
        <v>0</v>
      </c>
      <c r="D123" s="114">
        <f>'Gemensamma i utveckling'!O27</f>
        <v>0</v>
      </c>
      <c r="E123" s="115"/>
      <c r="F123" s="94">
        <f>'Gemensamma i utveckling'!O30</f>
        <v>0</v>
      </c>
      <c r="G123" s="115"/>
      <c r="H123" s="115">
        <f>'Gemensamma i utveckling'!O31</f>
        <v>0</v>
      </c>
      <c r="I123" s="115"/>
      <c r="J123" s="116">
        <f>'Gemensamma i utveckling'!O32</f>
        <v>0</v>
      </c>
    </row>
    <row r="124" spans="3:10" s="90" customFormat="1" ht="15" hidden="1" customHeight="1" outlineLevel="1" x14ac:dyDescent="0.25">
      <c r="C124" s="107">
        <f>'Gemensamma i utveckling'!P1</f>
        <v>0</v>
      </c>
      <c r="D124" s="114">
        <f>'Gemensamma i utveckling'!P27</f>
        <v>0</v>
      </c>
      <c r="E124" s="115"/>
      <c r="F124" s="94">
        <f>'Gemensamma i utveckling'!P30</f>
        <v>0</v>
      </c>
      <c r="G124" s="115"/>
      <c r="H124" s="115">
        <f>'Gemensamma i utveckling'!P31</f>
        <v>0</v>
      </c>
      <c r="I124" s="115"/>
      <c r="J124" s="116">
        <f>'Gemensamma i utveckling'!P32</f>
        <v>0</v>
      </c>
    </row>
    <row r="125" spans="3:10" s="90" customFormat="1" ht="15" hidden="1" customHeight="1" outlineLevel="1" x14ac:dyDescent="0.25">
      <c r="C125" s="107">
        <f>'Gemensamma i utveckling'!Q1</f>
        <v>0</v>
      </c>
      <c r="D125" s="114">
        <f>'Gemensamma i utveckling'!Q27</f>
        <v>0</v>
      </c>
      <c r="E125" s="115"/>
      <c r="F125" s="94">
        <f>'Gemensamma i utveckling'!Q30</f>
        <v>0</v>
      </c>
      <c r="G125" s="115"/>
      <c r="H125" s="115">
        <f>'Gemensamma i utveckling'!Q31</f>
        <v>0</v>
      </c>
      <c r="I125" s="115"/>
      <c r="J125" s="116">
        <f>'Gemensamma i utveckling'!Q32</f>
        <v>0</v>
      </c>
    </row>
    <row r="126" spans="3:10" s="90" customFormat="1" ht="15" hidden="1" customHeight="1" outlineLevel="1" x14ac:dyDescent="0.25">
      <c r="C126" s="107">
        <f>'Gemensamma i utveckling'!R1</f>
        <v>0</v>
      </c>
      <c r="D126" s="114">
        <f>'Gemensamma i utveckling'!R27</f>
        <v>0</v>
      </c>
      <c r="E126" s="115"/>
      <c r="F126" s="94">
        <f>'Gemensamma i utveckling'!R30</f>
        <v>0</v>
      </c>
      <c r="G126" s="115"/>
      <c r="H126" s="115">
        <f>'Gemensamma i utveckling'!R31</f>
        <v>0</v>
      </c>
      <c r="I126" s="115"/>
      <c r="J126" s="116">
        <f>'Gemensamma i utveckling'!R32</f>
        <v>0</v>
      </c>
    </row>
    <row r="127" spans="3:10" s="90" customFormat="1" ht="15" hidden="1" customHeight="1" outlineLevel="1" x14ac:dyDescent="0.25">
      <c r="C127" s="107">
        <f>'Gemensamma i utveckling'!S1</f>
        <v>0</v>
      </c>
      <c r="D127" s="114">
        <f>'Gemensamma i utveckling'!S27</f>
        <v>0</v>
      </c>
      <c r="E127" s="115"/>
      <c r="F127" s="94">
        <f>'Gemensamma i utveckling'!S30</f>
        <v>0</v>
      </c>
      <c r="G127" s="115"/>
      <c r="H127" s="115">
        <f>'Gemensamma i utveckling'!S31</f>
        <v>0</v>
      </c>
      <c r="I127" s="115"/>
      <c r="J127" s="116">
        <f>'Gemensamma i utveckling'!S32</f>
        <v>0</v>
      </c>
    </row>
    <row r="128" spans="3:10" s="90" customFormat="1" ht="15" hidden="1" customHeight="1" outlineLevel="1" x14ac:dyDescent="0.25">
      <c r="C128" s="107">
        <f>'Gemensamma i utveckling'!T1</f>
        <v>0</v>
      </c>
      <c r="D128" s="114">
        <f>'Gemensamma i utveckling'!T27</f>
        <v>0</v>
      </c>
      <c r="E128" s="115"/>
      <c r="F128" s="94">
        <f>'Gemensamma i utveckling'!T30</f>
        <v>0</v>
      </c>
      <c r="G128" s="115"/>
      <c r="H128" s="115">
        <f>'Gemensamma i utveckling'!T31</f>
        <v>0</v>
      </c>
      <c r="I128" s="115"/>
      <c r="J128" s="116">
        <f>'Gemensamma i utveckling'!T32</f>
        <v>0</v>
      </c>
    </row>
    <row r="129" spans="3:10" s="90" customFormat="1" ht="15" hidden="1" customHeight="1" outlineLevel="1" x14ac:dyDescent="0.25">
      <c r="C129" s="107">
        <f>'Gemensamma i utveckling'!U1</f>
        <v>0</v>
      </c>
      <c r="D129" s="114">
        <f>'Gemensamma i utveckling'!U27</f>
        <v>0</v>
      </c>
      <c r="E129" s="115"/>
      <c r="F129" s="94">
        <f>'Gemensamma i utveckling'!U30</f>
        <v>0</v>
      </c>
      <c r="G129" s="115"/>
      <c r="H129" s="115">
        <f>'Gemensamma i utveckling'!U31</f>
        <v>0</v>
      </c>
      <c r="I129" s="115"/>
      <c r="J129" s="116">
        <f>'Gemensamma i utveckling'!U32</f>
        <v>0</v>
      </c>
    </row>
    <row r="130" spans="3:10" s="90" customFormat="1" ht="15" hidden="1" customHeight="1" outlineLevel="1" x14ac:dyDescent="0.25">
      <c r="C130" s="107">
        <f>'Gemensamma i utveckling'!V1</f>
        <v>0</v>
      </c>
      <c r="D130" s="114">
        <f>'Gemensamma i utveckling'!V27</f>
        <v>0</v>
      </c>
      <c r="E130" s="115"/>
      <c r="F130" s="94">
        <f>'Gemensamma i utveckling'!V30</f>
        <v>0</v>
      </c>
      <c r="G130" s="115"/>
      <c r="H130" s="115">
        <f>'Gemensamma i utveckling'!V31</f>
        <v>0</v>
      </c>
      <c r="I130" s="115"/>
      <c r="J130" s="116">
        <f>'Gemensamma i utveckling'!V32</f>
        <v>0</v>
      </c>
    </row>
    <row r="131" spans="3:10" ht="15" hidden="1" customHeight="1" outlineLevel="1" thickBot="1" x14ac:dyDescent="0.3">
      <c r="C131" s="117">
        <f>'Gemensamma i utveckling'!W1</f>
        <v>0</v>
      </c>
      <c r="D131" s="118">
        <f>'Gemensamma i utveckling'!W27</f>
        <v>0</v>
      </c>
      <c r="E131" s="119"/>
      <c r="F131" s="95">
        <f>'Gemensamma i utveckling'!W30</f>
        <v>0</v>
      </c>
      <c r="G131" s="119"/>
      <c r="H131" s="119">
        <f>'Gemensamma i utveckling'!W31</f>
        <v>0</v>
      </c>
      <c r="I131" s="119"/>
      <c r="J131" s="120">
        <f>'Gemensamma i utveckling'!W32</f>
        <v>0</v>
      </c>
    </row>
    <row r="132" spans="3:10" ht="15.75" collapsed="1" thickBot="1" x14ac:dyDescent="0.3">
      <c r="C132" s="115"/>
      <c r="D132" s="115"/>
      <c r="E132" s="115"/>
      <c r="F132" s="115"/>
      <c r="G132" s="115"/>
      <c r="H132" s="115"/>
      <c r="I132" s="115"/>
      <c r="J132" s="115"/>
    </row>
    <row r="133" spans="3:10" ht="21" x14ac:dyDescent="0.25">
      <c r="C133" s="108" t="s">
        <v>59</v>
      </c>
      <c r="D133" s="109">
        <f>SUM(D134:D162)</f>
        <v>805657.40965923201</v>
      </c>
      <c r="E133" s="110"/>
      <c r="F133" s="110" t="s">
        <v>39</v>
      </c>
      <c r="G133" s="110"/>
      <c r="H133" s="110"/>
      <c r="I133" s="110"/>
      <c r="J133" s="122"/>
    </row>
    <row r="134" spans="3:10" hidden="1" outlineLevel="1" x14ac:dyDescent="0.25">
      <c r="C134" s="107" t="str">
        <f>'Valbara i utveckling'!F1</f>
        <v>Terminologitjänst NY!</v>
      </c>
      <c r="D134" s="114">
        <f>'Valbara i utveckling'!F27</f>
        <v>0</v>
      </c>
      <c r="E134" s="115"/>
      <c r="F134" s="115" t="str">
        <f>'Valbara i utveckling'!F30</f>
        <v>Kvartal förskott</v>
      </c>
      <c r="G134" s="115"/>
      <c r="H134" s="115" t="str">
        <f>'Valbara i utveckling'!F31</f>
        <v>Dec,Mar,Jun,Sep</v>
      </c>
      <c r="I134" s="115"/>
      <c r="J134" s="116">
        <f>'Valbara i utveckling'!F32</f>
        <v>0</v>
      </c>
    </row>
    <row r="135" spans="3:10" hidden="1" outlineLevel="1" x14ac:dyDescent="0.25">
      <c r="C135" s="107" t="str">
        <f>'Valbara i utveckling'!J1</f>
        <v xml:space="preserve"> Verksamhetsstöd 1177 på telefon</v>
      </c>
      <c r="D135" s="114">
        <f>'Valbara i utveckling'!J27</f>
        <v>805657.40965923201</v>
      </c>
      <c r="E135" s="115"/>
      <c r="F135" s="115" t="str">
        <f>'Valbara i utveckling'!J30</f>
        <v>Kvartal förskott</v>
      </c>
      <c r="G135" s="115"/>
      <c r="H135" s="115" t="str">
        <f>'Valbara i utveckling'!J31</f>
        <v>Dec,Mar,Jun,Sep</v>
      </c>
      <c r="I135" s="115"/>
      <c r="J135" s="126">
        <f>'Valbara i utveckling'!J32</f>
        <v>0</v>
      </c>
    </row>
    <row r="136" spans="3:10" hidden="1" outlineLevel="1" x14ac:dyDescent="0.25">
      <c r="C136" s="107" t="str">
        <f>'Valbara i utveckling'!N1</f>
        <v>ViSam</v>
      </c>
      <c r="D136" s="114">
        <f>'Valbara i utveckling'!N27</f>
        <v>0</v>
      </c>
      <c r="E136" s="115"/>
      <c r="F136" s="115" t="str">
        <f>'Valbara i utveckling'!N30</f>
        <v>Väntar avsiktsförklaring</v>
      </c>
      <c r="G136" s="115"/>
      <c r="H136" s="115">
        <f>'Valbara i utveckling'!N31</f>
        <v>0</v>
      </c>
      <c r="I136" s="115"/>
      <c r="J136" s="126">
        <f>'Valbara i utveckling'!N32</f>
        <v>0</v>
      </c>
    </row>
    <row r="137" spans="3:10" ht="30" hidden="1" outlineLevel="1" x14ac:dyDescent="0.25">
      <c r="C137" s="107" t="str">
        <f>'Valbara i utveckling'!R1</f>
        <v>1177 symtombedömning och hänvisning "Listning"</v>
      </c>
      <c r="D137" s="114">
        <f>'Valbara i utveckling'!R27</f>
        <v>0</v>
      </c>
      <c r="E137" s="115"/>
      <c r="F137" s="115" t="str">
        <f>'Valbara i utveckling'!R30</f>
        <v>Faktureras ej 2023</v>
      </c>
      <c r="G137" s="115"/>
      <c r="H137" s="115">
        <f>'Valbara i utveckling'!R31</f>
        <v>0</v>
      </c>
      <c r="I137" s="115"/>
      <c r="J137" s="126" t="str">
        <f>'Valbara i utveckling'!R32</f>
        <v>Väntar Avsiktsförkl</v>
      </c>
    </row>
    <row r="138" spans="3:10" hidden="1" outlineLevel="1" x14ac:dyDescent="0.25">
      <c r="C138" s="107">
        <f>'Valbara i utveckling'!V1</f>
        <v>0</v>
      </c>
      <c r="D138" s="114">
        <f>'Valbara i utveckling'!V27</f>
        <v>0</v>
      </c>
      <c r="E138" s="115"/>
      <c r="F138" s="94">
        <f>'Valbara i utveckling'!V30</f>
        <v>0</v>
      </c>
      <c r="G138" s="115"/>
      <c r="H138" s="94">
        <f>'Valbara i utveckling'!V31</f>
        <v>0</v>
      </c>
      <c r="I138" s="115"/>
      <c r="J138" s="126">
        <f>'Valbara i utveckling'!V32</f>
        <v>0</v>
      </c>
    </row>
    <row r="139" spans="3:10" hidden="1" outlineLevel="1" x14ac:dyDescent="0.25">
      <c r="C139" s="107">
        <f>'Valbara i utveckling'!Z1</f>
        <v>0</v>
      </c>
      <c r="D139" s="114">
        <f>'Valbara i utveckling'!Z27</f>
        <v>0</v>
      </c>
      <c r="E139" s="115"/>
      <c r="F139" s="115">
        <f>'Valbara i utveckling'!Z30</f>
        <v>0</v>
      </c>
      <c r="G139" s="115"/>
      <c r="H139" s="115">
        <f>'Valbara i utveckling'!Z31</f>
        <v>0</v>
      </c>
      <c r="I139" s="115"/>
      <c r="J139" s="126">
        <f>'Valbara i utveckling'!Z32</f>
        <v>0</v>
      </c>
    </row>
    <row r="140" spans="3:10" hidden="1" outlineLevel="1" x14ac:dyDescent="0.25">
      <c r="C140" s="107">
        <f>'Valbara i utveckling'!AD1</f>
        <v>0</v>
      </c>
      <c r="D140" s="114">
        <f>'Valbara i utveckling'!AD27</f>
        <v>0</v>
      </c>
      <c r="E140" s="115"/>
      <c r="F140" s="115">
        <f>'Valbara i utveckling'!AD30</f>
        <v>0</v>
      </c>
      <c r="G140" s="115"/>
      <c r="H140" s="115">
        <f>'Valbara i utveckling'!AD31</f>
        <v>0</v>
      </c>
      <c r="I140" s="115"/>
      <c r="J140" s="126">
        <f>'Valbara i utveckling'!AD32</f>
        <v>0</v>
      </c>
    </row>
    <row r="141" spans="3:10" hidden="1" outlineLevel="1" x14ac:dyDescent="0.25">
      <c r="C141" s="107">
        <f>'Valbara i utveckling'!AH1</f>
        <v>0</v>
      </c>
      <c r="D141" s="114">
        <f>'Valbara i utveckling'!AH27</f>
        <v>0</v>
      </c>
      <c r="E141" s="115"/>
      <c r="F141" s="115">
        <f>'Valbara i utveckling'!AH30</f>
        <v>0</v>
      </c>
      <c r="G141" s="115"/>
      <c r="H141" s="115">
        <f>'Valbara i utveckling'!AH31</f>
        <v>0</v>
      </c>
      <c r="I141" s="115"/>
      <c r="J141" s="126">
        <f>'Valbara i utveckling'!AH32</f>
        <v>0</v>
      </c>
    </row>
    <row r="142" spans="3:10" hidden="1" outlineLevel="1" x14ac:dyDescent="0.25">
      <c r="C142" s="107">
        <f>'Valbara i utveckling'!AL1</f>
        <v>0</v>
      </c>
      <c r="D142" s="114">
        <f>'Valbara i utveckling'!AL27</f>
        <v>0</v>
      </c>
      <c r="E142" s="115"/>
      <c r="F142" s="115">
        <f>'Valbara i utveckling'!AL30</f>
        <v>0</v>
      </c>
      <c r="G142" s="115"/>
      <c r="H142" s="115">
        <f>'Valbara i utveckling'!AL31</f>
        <v>0</v>
      </c>
      <c r="I142" s="115"/>
      <c r="J142" s="126">
        <f>'Valbara i utveckling'!AL32</f>
        <v>0</v>
      </c>
    </row>
    <row r="143" spans="3:10" hidden="1" outlineLevel="1" x14ac:dyDescent="0.25">
      <c r="C143" s="107">
        <f>'Valbara i utveckling'!AP1</f>
        <v>0</v>
      </c>
      <c r="D143" s="114">
        <f>'Valbara i utveckling'!AP27</f>
        <v>0</v>
      </c>
      <c r="E143" s="115"/>
      <c r="F143" s="115">
        <f>'Valbara i utveckling'!AP30</f>
        <v>0</v>
      </c>
      <c r="G143" s="115"/>
      <c r="H143" s="115">
        <f>'Valbara i utveckling'!AP31</f>
        <v>0</v>
      </c>
      <c r="I143" s="115"/>
      <c r="J143" s="126">
        <f>'Valbara i utveckling'!AP32</f>
        <v>0</v>
      </c>
    </row>
    <row r="144" spans="3:10" hidden="1" outlineLevel="1" x14ac:dyDescent="0.25">
      <c r="C144" s="107">
        <f>'Valbara i utveckling'!AT1</f>
        <v>0</v>
      </c>
      <c r="D144" s="114">
        <f>'Valbara i utveckling'!AT27</f>
        <v>0</v>
      </c>
      <c r="E144" s="115"/>
      <c r="F144" s="115">
        <f>'Valbara i utveckling'!AT30</f>
        <v>0</v>
      </c>
      <c r="G144" s="115"/>
      <c r="H144" s="115">
        <f>'Valbara i utveckling'!AT31</f>
        <v>0</v>
      </c>
      <c r="I144" s="115"/>
      <c r="J144" s="126">
        <f>'Valbara i utveckling'!AT32</f>
        <v>0</v>
      </c>
    </row>
    <row r="145" spans="1:10" hidden="1" outlineLevel="1" x14ac:dyDescent="0.25">
      <c r="C145" s="107">
        <f>'Valbara i utveckling'!AX1</f>
        <v>0</v>
      </c>
      <c r="D145" s="114">
        <f>'Valbara i utveckling'!AX27</f>
        <v>0</v>
      </c>
      <c r="E145" s="115"/>
      <c r="F145" s="115">
        <f>'Valbara i utveckling'!AX30</f>
        <v>0</v>
      </c>
      <c r="G145" s="115"/>
      <c r="H145" s="115">
        <f>'Valbara i utveckling'!AX31</f>
        <v>0</v>
      </c>
      <c r="I145" s="115"/>
      <c r="J145" s="126">
        <f>'Valbara i utveckling'!AX32</f>
        <v>0</v>
      </c>
    </row>
    <row r="146" spans="1:10" hidden="1" outlineLevel="1" x14ac:dyDescent="0.25">
      <c r="C146" s="107">
        <f>'Valbara i utveckling'!BB1</f>
        <v>0</v>
      </c>
      <c r="D146" s="114">
        <f>'Valbara i utveckling'!BB27</f>
        <v>0</v>
      </c>
      <c r="E146" s="115"/>
      <c r="F146" s="115">
        <f>'Valbara i utveckling'!BB30</f>
        <v>0</v>
      </c>
      <c r="G146" s="115"/>
      <c r="H146" s="115">
        <f>'Valbara i utveckling'!BB31</f>
        <v>0</v>
      </c>
      <c r="I146" s="115"/>
      <c r="J146" s="126">
        <f>'Valbara i utveckling'!BB32</f>
        <v>0</v>
      </c>
    </row>
    <row r="147" spans="1:10" hidden="1" outlineLevel="1" x14ac:dyDescent="0.25">
      <c r="C147" s="107">
        <f>'Valbara i utveckling'!BF1</f>
        <v>0</v>
      </c>
      <c r="D147" s="114">
        <f>'Valbara i utveckling'!BF27</f>
        <v>0</v>
      </c>
      <c r="E147" s="115"/>
      <c r="F147" s="115">
        <f>'Valbara i utveckling'!BF30</f>
        <v>0</v>
      </c>
      <c r="G147" s="115"/>
      <c r="H147" s="115">
        <f>'Valbara i utveckling'!BF31</f>
        <v>0</v>
      </c>
      <c r="I147" s="115"/>
      <c r="J147" s="126">
        <f>'Valbara i utveckling'!BF32</f>
        <v>0</v>
      </c>
    </row>
    <row r="148" spans="1:10" ht="15" hidden="1" customHeight="1" outlineLevel="1" x14ac:dyDescent="0.25">
      <c r="A148" s="90"/>
      <c r="B148" s="90"/>
      <c r="C148" s="107">
        <f>'Valbara i utveckling'!BJ1</f>
        <v>0</v>
      </c>
      <c r="D148" s="114">
        <f>'Valbara i utveckling'!BJ27</f>
        <v>0</v>
      </c>
      <c r="E148" s="115"/>
      <c r="F148" s="115">
        <f>'Valbara i utveckling'!BJ30</f>
        <v>0</v>
      </c>
      <c r="G148" s="115"/>
      <c r="H148" s="115">
        <f>'Valbara i utveckling'!BJ31</f>
        <v>0</v>
      </c>
      <c r="I148" s="115"/>
      <c r="J148" s="126">
        <f>'Valbara i utveckling'!BJ32</f>
        <v>0</v>
      </c>
    </row>
    <row r="149" spans="1:10" ht="15" hidden="1" customHeight="1" outlineLevel="1" x14ac:dyDescent="0.25">
      <c r="A149" s="90"/>
      <c r="B149" s="90"/>
      <c r="C149" s="107">
        <f>'Valbara i utveckling'!BN1</f>
        <v>0</v>
      </c>
      <c r="D149" s="114">
        <f>'Valbara i utveckling'!BN27</f>
        <v>0</v>
      </c>
      <c r="E149" s="115"/>
      <c r="F149" s="115">
        <f>'Valbara i utveckling'!BN30</f>
        <v>0</v>
      </c>
      <c r="G149" s="115"/>
      <c r="H149" s="115">
        <f>'Valbara i utveckling'!BN31</f>
        <v>0</v>
      </c>
      <c r="I149" s="115"/>
      <c r="J149" s="126">
        <f>'Valbara i utveckling'!BN32</f>
        <v>0</v>
      </c>
    </row>
    <row r="150" spans="1:10" ht="15" hidden="1" customHeight="1" outlineLevel="1" x14ac:dyDescent="0.25">
      <c r="A150" s="90"/>
      <c r="B150" s="90"/>
      <c r="C150" s="107">
        <f>'Valbara i utveckling'!BR1</f>
        <v>0</v>
      </c>
      <c r="D150" s="114">
        <f>'Valbara i utveckling'!BR27</f>
        <v>0</v>
      </c>
      <c r="E150" s="115"/>
      <c r="F150" s="115">
        <f>'Valbara i utveckling'!BR30</f>
        <v>0</v>
      </c>
      <c r="G150" s="115"/>
      <c r="H150" s="115">
        <f>'Valbara i utveckling'!BR31</f>
        <v>0</v>
      </c>
      <c r="I150" s="115"/>
      <c r="J150" s="116">
        <f>'Valbara i utveckling'!BR32</f>
        <v>0</v>
      </c>
    </row>
    <row r="151" spans="1:10" ht="15" hidden="1" customHeight="1" outlineLevel="1" x14ac:dyDescent="0.25">
      <c r="A151" s="90"/>
      <c r="B151" s="90"/>
      <c r="C151" s="107">
        <f>'Valbara i utveckling'!BV1</f>
        <v>0</v>
      </c>
      <c r="D151" s="114">
        <f>'Valbara i utveckling'!BV27</f>
        <v>0</v>
      </c>
      <c r="E151" s="115"/>
      <c r="F151" s="115">
        <f>'Valbara i utveckling'!BV30</f>
        <v>0</v>
      </c>
      <c r="G151" s="115"/>
      <c r="H151" s="115">
        <f>'Valbara i utveckling'!BV31</f>
        <v>0</v>
      </c>
      <c r="I151" s="115"/>
      <c r="J151" s="116">
        <f>'Valbara i utveckling'!BV32</f>
        <v>0</v>
      </c>
    </row>
    <row r="152" spans="1:10" ht="15" hidden="1" customHeight="1" outlineLevel="1" x14ac:dyDescent="0.25">
      <c r="A152" s="90"/>
      <c r="B152" s="90"/>
      <c r="C152" s="107">
        <f>'Valbara i utveckling'!BZ1</f>
        <v>0</v>
      </c>
      <c r="D152" s="114">
        <f>'Valbara i utveckling'!BZ27</f>
        <v>0</v>
      </c>
      <c r="E152" s="115"/>
      <c r="F152" s="115">
        <f>'Valbara i utveckling'!BZ30</f>
        <v>0</v>
      </c>
      <c r="G152" s="115"/>
      <c r="H152" s="115">
        <f>'Valbara i utveckling'!BZ31</f>
        <v>0</v>
      </c>
      <c r="I152" s="115"/>
      <c r="J152" s="116">
        <f>'Valbara i utveckling'!BZ32</f>
        <v>0</v>
      </c>
    </row>
    <row r="153" spans="1:10" ht="15" hidden="1" customHeight="1" outlineLevel="1" x14ac:dyDescent="0.25">
      <c r="A153" s="90"/>
      <c r="B153" s="90"/>
      <c r="C153" s="222">
        <f>'Valbara i utveckling'!CD1</f>
        <v>0</v>
      </c>
      <c r="D153" s="114">
        <f>'Valbara i utveckling'!CD27</f>
        <v>0</v>
      </c>
      <c r="E153" s="90"/>
      <c r="F153" s="90">
        <f>'Valbara i utveckling'!CD30</f>
        <v>0</v>
      </c>
      <c r="G153" s="90"/>
      <c r="H153" s="90">
        <f>'Valbara i utveckling'!CD31</f>
        <v>0</v>
      </c>
      <c r="I153" s="90"/>
      <c r="J153" s="223">
        <f>'Valbara i utveckling'!CD32</f>
        <v>0</v>
      </c>
    </row>
    <row r="154" spans="1:10" ht="15" hidden="1" customHeight="1" outlineLevel="1" x14ac:dyDescent="0.25">
      <c r="A154" s="90"/>
      <c r="B154" s="90"/>
      <c r="C154" s="222">
        <f>'Valbara i utveckling'!CH1</f>
        <v>0</v>
      </c>
      <c r="D154" s="114">
        <f>'Valbara i utveckling'!CH27</f>
        <v>0</v>
      </c>
      <c r="E154" s="90"/>
      <c r="F154" s="90">
        <f>'Valbara i utveckling'!CH30</f>
        <v>0</v>
      </c>
      <c r="G154" s="90"/>
      <c r="H154" s="90">
        <f>'Valbara i utveckling'!CH31</f>
        <v>0</v>
      </c>
      <c r="I154" s="90"/>
      <c r="J154" s="223">
        <f>'Valbara i utveckling'!CH32</f>
        <v>0</v>
      </c>
    </row>
    <row r="155" spans="1:10" ht="15" hidden="1" customHeight="1" outlineLevel="1" x14ac:dyDescent="0.25">
      <c r="A155" s="90"/>
      <c r="B155" s="90"/>
      <c r="C155" s="222">
        <f>'Valbara i utveckling'!CL1</f>
        <v>0</v>
      </c>
      <c r="D155" s="114">
        <f>'Valbara i utveckling'!CL27</f>
        <v>0</v>
      </c>
      <c r="E155" s="90"/>
      <c r="F155" s="90">
        <f>'Valbara i utveckling'!CL30</f>
        <v>0</v>
      </c>
      <c r="G155" s="90"/>
      <c r="H155" s="90">
        <f>'Valbara i utveckling'!CL31</f>
        <v>0</v>
      </c>
      <c r="I155" s="90"/>
      <c r="J155" s="223">
        <f>'Valbara i utveckling'!CL32</f>
        <v>0</v>
      </c>
    </row>
    <row r="156" spans="1:10" ht="15" hidden="1" customHeight="1" outlineLevel="1" x14ac:dyDescent="0.25">
      <c r="A156" s="90"/>
      <c r="B156" s="90"/>
      <c r="C156" s="222">
        <f>'Valbara i utveckling'!CP1</f>
        <v>0</v>
      </c>
      <c r="D156" s="114">
        <f>'Valbara i utveckling'!CP27</f>
        <v>0</v>
      </c>
      <c r="E156" s="90"/>
      <c r="F156" s="90">
        <f>'Valbara i utveckling'!CP30</f>
        <v>0</v>
      </c>
      <c r="G156" s="90"/>
      <c r="H156" s="90">
        <f>'Valbara i utveckling'!CP31</f>
        <v>0</v>
      </c>
      <c r="I156" s="90"/>
      <c r="J156" s="223">
        <f>'Valbara i utveckling'!CP32</f>
        <v>0</v>
      </c>
    </row>
    <row r="157" spans="1:10" ht="15" hidden="1" customHeight="1" outlineLevel="1" x14ac:dyDescent="0.25">
      <c r="A157" s="90"/>
      <c r="B157" s="90"/>
      <c r="C157" s="222">
        <f>'Valbara i utveckling'!CT1</f>
        <v>0</v>
      </c>
      <c r="D157" s="114">
        <f>'Valbara i utveckling'!CT27</f>
        <v>0</v>
      </c>
      <c r="E157" s="90"/>
      <c r="F157" s="90">
        <f>'Valbara i utveckling'!CT30</f>
        <v>0</v>
      </c>
      <c r="G157" s="90"/>
      <c r="H157" s="90">
        <f>'Valbara i utveckling'!CT31</f>
        <v>0</v>
      </c>
      <c r="I157" s="90"/>
      <c r="J157" s="223">
        <f>'Valbara i utveckling'!CT32</f>
        <v>0</v>
      </c>
    </row>
    <row r="158" spans="1:10" ht="15" hidden="1" customHeight="1" outlineLevel="1" x14ac:dyDescent="0.25">
      <c r="A158" s="90"/>
      <c r="B158" s="90"/>
      <c r="C158" s="222">
        <f>'Valbara i utveckling'!CX1</f>
        <v>0</v>
      </c>
      <c r="D158" s="114">
        <f>'Valbara i utveckling'!CX27</f>
        <v>0</v>
      </c>
      <c r="E158" s="90"/>
      <c r="F158" s="90">
        <f>'Valbara i utveckling'!CX30</f>
        <v>0</v>
      </c>
      <c r="G158" s="90"/>
      <c r="H158" s="90">
        <f>'Valbara i utveckling'!CX31</f>
        <v>0</v>
      </c>
      <c r="I158" s="90"/>
      <c r="J158" s="223">
        <f>'Valbara i utveckling'!CX32</f>
        <v>0</v>
      </c>
    </row>
    <row r="159" spans="1:10" ht="15" hidden="1" customHeight="1" outlineLevel="1" x14ac:dyDescent="0.25">
      <c r="A159" s="90"/>
      <c r="B159" s="90"/>
      <c r="C159" s="222">
        <f>'Valbara i utveckling'!DB1</f>
        <v>0</v>
      </c>
      <c r="D159" s="114">
        <f>'Valbara i utveckling'!DB27</f>
        <v>0</v>
      </c>
      <c r="E159" s="90"/>
      <c r="F159" s="90">
        <f>'Valbara i utveckling'!DB30</f>
        <v>0</v>
      </c>
      <c r="G159" s="90"/>
      <c r="H159" s="90">
        <f>'Valbara i utveckling'!DB31</f>
        <v>0</v>
      </c>
      <c r="I159" s="90"/>
      <c r="J159" s="223">
        <f>'Valbara i utveckling'!DB32</f>
        <v>0</v>
      </c>
    </row>
    <row r="160" spans="1:10" ht="15" hidden="1" customHeight="1" outlineLevel="1" x14ac:dyDescent="0.25">
      <c r="A160" s="90"/>
      <c r="B160" s="90"/>
      <c r="C160" s="222">
        <f>'Valbara i utveckling'!DF1</f>
        <v>0</v>
      </c>
      <c r="D160" s="114">
        <f>'Valbara i utveckling'!DF27</f>
        <v>0</v>
      </c>
      <c r="E160" s="90"/>
      <c r="F160" s="90">
        <f>'Valbara i utveckling'!DF30</f>
        <v>0</v>
      </c>
      <c r="G160" s="90"/>
      <c r="H160" s="90">
        <f>'Valbara i utveckling'!DF31</f>
        <v>0</v>
      </c>
      <c r="I160" s="90"/>
      <c r="J160" s="223">
        <f>'Valbara i utveckling'!DF32</f>
        <v>0</v>
      </c>
    </row>
    <row r="161" spans="1:10" ht="15" hidden="1" customHeight="1" outlineLevel="1" x14ac:dyDescent="0.25">
      <c r="A161" s="90"/>
      <c r="B161" s="90"/>
      <c r="C161" s="222">
        <f>'Valbara i utveckling'!DJ1</f>
        <v>0</v>
      </c>
      <c r="D161" s="114">
        <f>'Valbara i utveckling'!DJ27</f>
        <v>0</v>
      </c>
      <c r="E161" s="90"/>
      <c r="F161" s="90">
        <f>'Valbara i utveckling'!DJ30</f>
        <v>0</v>
      </c>
      <c r="G161" s="90"/>
      <c r="H161" s="90">
        <f>'Valbara i utveckling'!DJ31</f>
        <v>0</v>
      </c>
      <c r="I161" s="90"/>
      <c r="J161" s="223">
        <f>'Valbara i utveckling'!DJ32</f>
        <v>0</v>
      </c>
    </row>
    <row r="162" spans="1:10" ht="15" hidden="1" customHeight="1" outlineLevel="1" thickBot="1" x14ac:dyDescent="0.3">
      <c r="A162" s="90"/>
      <c r="B162" s="90"/>
      <c r="C162" s="224">
        <f>'Valbara i utveckling'!DN1</f>
        <v>0</v>
      </c>
      <c r="D162" s="118">
        <f>'Valbara i utveckling'!DN27</f>
        <v>0</v>
      </c>
      <c r="E162" s="225"/>
      <c r="F162" s="225">
        <f>'Valbara i utveckling'!DN30</f>
        <v>0</v>
      </c>
      <c r="G162" s="225"/>
      <c r="H162" s="225">
        <f>'Valbara i utveckling'!DN31</f>
        <v>0</v>
      </c>
      <c r="I162" s="225"/>
      <c r="J162" s="226">
        <f>'Valbara i utveckling'!DN32</f>
        <v>0</v>
      </c>
    </row>
    <row r="163" spans="1:10" collapsed="1" x14ac:dyDescent="0.25">
      <c r="C163" s="115"/>
      <c r="D163" s="115"/>
      <c r="E163" s="115"/>
      <c r="F163" s="115"/>
      <c r="G163" s="115"/>
      <c r="H163" s="115"/>
      <c r="I163" s="115"/>
      <c r="J163" s="115"/>
    </row>
    <row r="164" spans="1:10" x14ac:dyDescent="0.25">
      <c r="C164" s="115"/>
      <c r="D164" s="115"/>
      <c r="E164" s="115"/>
      <c r="F164" s="115"/>
      <c r="G164" s="115"/>
      <c r="H164" s="115"/>
      <c r="I164" s="115"/>
      <c r="J164" s="115"/>
    </row>
  </sheetData>
  <mergeCells count="3">
    <mergeCell ref="C2:J2"/>
    <mergeCell ref="A3:A7"/>
    <mergeCell ref="C3:J3"/>
  </mergeCells>
  <conditionalFormatting sqref="D8:D56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71A86-090C-4E36-8FAF-6993B96DAEBD}">
  <sheetPr>
    <tabColor rgb="FF92D050"/>
  </sheetPr>
  <dimension ref="A1:K164"/>
  <sheetViews>
    <sheetView showZeros="0" workbookViewId="0">
      <selection activeCell="F174" sqref="F174"/>
    </sheetView>
  </sheetViews>
  <sheetFormatPr defaultColWidth="9" defaultRowHeight="15" outlineLevelRow="1" x14ac:dyDescent="0.25"/>
  <cols>
    <col min="1" max="1" width="21" style="90" customWidth="1"/>
    <col min="2" max="2" width="9" style="90"/>
    <col min="3" max="3" width="46.28515625" style="90" customWidth="1"/>
    <col min="4" max="4" width="26.7109375" style="90" customWidth="1"/>
    <col min="5" max="5" width="9" style="90"/>
    <col min="6" max="6" width="28.42578125" style="90" customWidth="1"/>
    <col min="7" max="7" width="5.28515625" style="90" customWidth="1"/>
    <col min="8" max="8" width="27.7109375" style="90" customWidth="1"/>
    <col min="9" max="9" width="4.7109375" style="90" customWidth="1"/>
    <col min="10" max="10" width="31.28515625" style="90" customWidth="1"/>
    <col min="11" max="11" width="4.7109375" style="90" customWidth="1"/>
    <col min="12" max="16384" width="9" style="90"/>
  </cols>
  <sheetData>
    <row r="1" spans="1:11" ht="45" customHeight="1" thickBot="1" x14ac:dyDescent="0.55000000000000004">
      <c r="C1" s="97" t="str">
        <f>'Gemensamma Tjänster'!B29</f>
        <v>Region Norrbotten</v>
      </c>
    </row>
    <row r="2" spans="1:11" ht="74.650000000000006" customHeight="1" x14ac:dyDescent="0.4">
      <c r="C2" s="312" t="s">
        <v>60</v>
      </c>
      <c r="D2" s="313"/>
      <c r="E2" s="313"/>
      <c r="F2" s="313"/>
      <c r="G2" s="313"/>
      <c r="H2" s="313"/>
      <c r="I2" s="313"/>
      <c r="J2" s="314"/>
    </row>
    <row r="3" spans="1:11" ht="21.75" customHeight="1" thickBot="1" x14ac:dyDescent="0.3">
      <c r="A3" s="318" t="s">
        <v>41</v>
      </c>
      <c r="C3" s="315" t="s">
        <v>42</v>
      </c>
      <c r="D3" s="316"/>
      <c r="E3" s="316"/>
      <c r="F3" s="316"/>
      <c r="G3" s="316"/>
      <c r="H3" s="316"/>
      <c r="I3" s="316"/>
      <c r="J3" s="317"/>
    </row>
    <row r="4" spans="1:11" x14ac:dyDescent="0.25">
      <c r="A4" s="318"/>
    </row>
    <row r="5" spans="1:11" ht="16.350000000000001" customHeight="1" x14ac:dyDescent="0.25">
      <c r="A5" s="318"/>
      <c r="D5" s="52" t="s">
        <v>190</v>
      </c>
      <c r="E5" s="99"/>
      <c r="F5" s="98"/>
      <c r="G5" s="98"/>
      <c r="H5" s="100"/>
      <c r="I5" s="98"/>
      <c r="J5" s="98"/>
      <c r="K5" s="101"/>
    </row>
    <row r="6" spans="1:11" ht="15.75" thickBot="1" x14ac:dyDescent="0.3">
      <c r="A6" s="318"/>
    </row>
    <row r="7" spans="1:11" ht="21" x14ac:dyDescent="0.25">
      <c r="A7" s="318"/>
      <c r="C7" s="108" t="s">
        <v>30</v>
      </c>
      <c r="D7" s="109">
        <f>SUM(D8:D55)</f>
        <v>16581708.868872857</v>
      </c>
      <c r="E7" s="110"/>
      <c r="F7" s="111" t="s">
        <v>36</v>
      </c>
      <c r="G7" s="111"/>
      <c r="H7" s="96" t="s">
        <v>37</v>
      </c>
      <c r="I7" s="112"/>
      <c r="J7" s="113" t="s">
        <v>46</v>
      </c>
      <c r="K7" s="103"/>
    </row>
    <row r="8" spans="1:11" ht="15" hidden="1" customHeight="1" outlineLevel="1" x14ac:dyDescent="0.25">
      <c r="C8" s="107" t="str">
        <f>'Gemensamma Tjänster'!E2</f>
        <v>Identifierings-tjänster SITHS</v>
      </c>
      <c r="D8" s="114">
        <f>'Gemensamma Tjänster'!E29</f>
        <v>1216163.2411589916</v>
      </c>
      <c r="E8" s="115"/>
      <c r="F8" s="94" t="str">
        <f>'Gemensamma Tjänster'!E31</f>
        <v>Kvartal förskott</v>
      </c>
      <c r="G8" s="115"/>
      <c r="H8" s="94" t="str">
        <f>'Gemensamma Tjänster'!E32</f>
        <v>Dec,Mar,Jun,Sep</v>
      </c>
      <c r="I8" s="115"/>
      <c r="J8" s="116" t="str">
        <f>'Gemensamma Tjänster'!E33</f>
        <v xml:space="preserve"> -</v>
      </c>
    </row>
    <row r="9" spans="1:11" ht="15" hidden="1" customHeight="1" outlineLevel="1" x14ac:dyDescent="0.25">
      <c r="C9" s="107" t="str">
        <f>'Gemensamma Tjänster'!F2</f>
        <v>Katalogtjänster HSA</v>
      </c>
      <c r="D9" s="114">
        <f>'Gemensamma Tjänster'!F29</f>
        <v>144913.2735260606</v>
      </c>
      <c r="E9" s="115"/>
      <c r="F9" s="94" t="str">
        <f>'Gemensamma Tjänster'!F31</f>
        <v>Kvartal förskott</v>
      </c>
      <c r="G9" s="115"/>
      <c r="H9" s="94" t="str">
        <f>'Gemensamma Tjänster'!F32</f>
        <v>Dec,Mar,Jun,Sep</v>
      </c>
      <c r="I9" s="115"/>
      <c r="J9" s="116" t="str">
        <f>'Gemensamma Tjänster'!F33</f>
        <v xml:space="preserve"> -</v>
      </c>
    </row>
    <row r="10" spans="1:11" ht="15" hidden="1" customHeight="1" outlineLevel="1" x14ac:dyDescent="0.25">
      <c r="C10" s="107" t="str">
        <f>'Gemensamma Tjänster'!G2</f>
        <v>Kommunikations-tjänster Sjunet</v>
      </c>
      <c r="D10" s="114">
        <f>'Gemensamma Tjänster'!G29</f>
        <v>28208.091376915781</v>
      </c>
      <c r="E10" s="115"/>
      <c r="F10" s="94" t="str">
        <f>'Gemensamma Tjänster'!G31</f>
        <v>Kvartal förskott</v>
      </c>
      <c r="G10" s="115"/>
      <c r="H10" s="94" t="str">
        <f>'Gemensamma Tjänster'!G32</f>
        <v>Dec,Mar,Jun,Sep</v>
      </c>
      <c r="I10" s="115"/>
      <c r="J10" s="116" t="str">
        <f>'Gemensamma Tjänster'!G33</f>
        <v xml:space="preserve"> -</v>
      </c>
    </row>
    <row r="11" spans="1:11" ht="15" hidden="1" customHeight="1" outlineLevel="1" x14ac:dyDescent="0.25">
      <c r="C11" s="107" t="str">
        <f>'Gemensamma Tjänster'!H2</f>
        <v>Säkerhetstjänster</v>
      </c>
      <c r="D11" s="114">
        <f>'Gemensamma Tjänster'!H29</f>
        <v>274779.9512880132</v>
      </c>
      <c r="E11" s="115"/>
      <c r="F11" s="94" t="str">
        <f>'Gemensamma Tjänster'!H31</f>
        <v>Kvartal förskott</v>
      </c>
      <c r="G11" s="115"/>
      <c r="H11" s="94" t="str">
        <f>'Gemensamma Tjänster'!H32</f>
        <v>Dec,Mar,Jun,Sep</v>
      </c>
      <c r="I11" s="115"/>
      <c r="J11" s="116" t="str">
        <f>'Gemensamma Tjänster'!H33</f>
        <v xml:space="preserve"> -</v>
      </c>
    </row>
    <row r="12" spans="1:11" ht="15" hidden="1" customHeight="1" outlineLevel="1" x14ac:dyDescent="0.25">
      <c r="C12" s="107" t="str">
        <f>'Gemensamma Tjänster'!I2</f>
        <v>1177 e-tjänster</v>
      </c>
      <c r="D12" s="114">
        <f>'Gemensamma Tjänster'!I29</f>
        <v>1976430.5932071144</v>
      </c>
      <c r="E12" s="115"/>
      <c r="F12" s="94" t="str">
        <f>'Gemensamma Tjänster'!I31</f>
        <v>Kvartal förskott</v>
      </c>
      <c r="G12" s="115"/>
      <c r="H12" s="94" t="str">
        <f>'Gemensamma Tjänster'!I32</f>
        <v>Dec,Mar,Jun,Sep</v>
      </c>
      <c r="I12" s="115"/>
      <c r="J12" s="116" t="str">
        <f>'Gemensamma Tjänster'!I33</f>
        <v xml:space="preserve"> -</v>
      </c>
    </row>
    <row r="13" spans="1:11" ht="15" hidden="1" customHeight="1" outlineLevel="1" x14ac:dyDescent="0.25">
      <c r="C13" s="107" t="str">
        <f>'Gemensamma Tjänster'!J2</f>
        <v xml:space="preserve">1177 på telefon </v>
      </c>
      <c r="D13" s="114">
        <f>'Gemensamma Tjänster'!J29</f>
        <v>1519719.4742929111</v>
      </c>
      <c r="E13" s="115"/>
      <c r="F13" s="94" t="str">
        <f>'Gemensamma Tjänster'!J31</f>
        <v>Kvartal förskott</v>
      </c>
      <c r="G13" s="115"/>
      <c r="H13" s="94" t="str">
        <f>'Gemensamma Tjänster'!J32</f>
        <v>Dec,Mar,Jun,Sep</v>
      </c>
      <c r="I13" s="115"/>
      <c r="J13" s="116" t="str">
        <f>'Gemensamma Tjänster'!J33</f>
        <v xml:space="preserve"> -</v>
      </c>
    </row>
    <row r="14" spans="1:11" ht="15" hidden="1" customHeight="1" outlineLevel="1" x14ac:dyDescent="0.25">
      <c r="C14" s="107" t="str">
        <f>'Gemensamma Tjänster'!K2</f>
        <v>1177.se</v>
      </c>
      <c r="D14" s="114">
        <f>'Gemensamma Tjänster'!K29</f>
        <v>1565049.2918424229</v>
      </c>
      <c r="E14" s="115"/>
      <c r="F14" s="94" t="str">
        <f>'Gemensamma Tjänster'!K31</f>
        <v>Kvartal förskott</v>
      </c>
      <c r="G14" s="115"/>
      <c r="H14" s="94" t="str">
        <f>'Gemensamma Tjänster'!K32</f>
        <v>Dec,Mar,Jun,Sep</v>
      </c>
      <c r="I14" s="115"/>
      <c r="J14" s="116" t="str">
        <f>'Gemensamma Tjänster'!K33</f>
        <v xml:space="preserve"> -</v>
      </c>
    </row>
    <row r="15" spans="1:11" ht="15" hidden="1" customHeight="1" outlineLevel="1" x14ac:dyDescent="0.25">
      <c r="C15" s="107" t="str">
        <f>'Gemensamma Tjänster'!L2</f>
        <v>Eira 
(biblioteks- konsortium)</v>
      </c>
      <c r="D15" s="114">
        <f>'Gemensamma Tjänster'!L29</f>
        <v>97876.984267005129</v>
      </c>
      <c r="E15" s="115"/>
      <c r="F15" s="94" t="str">
        <f>'Gemensamma Tjänster'!L31</f>
        <v>Kvartal förskott. Licens separat</v>
      </c>
      <c r="G15" s="115"/>
      <c r="H15" s="94" t="str">
        <f>'Gemensamma Tjänster'!L32</f>
        <v>Dec,Mar,Jun,Sep</v>
      </c>
      <c r="I15" s="115"/>
      <c r="J15" s="116" t="str">
        <f>'Gemensamma Tjänster'!L33</f>
        <v xml:space="preserve"> -</v>
      </c>
    </row>
    <row r="16" spans="1:11" ht="15" hidden="1" customHeight="1" outlineLevel="1" x14ac:dyDescent="0.25">
      <c r="C16" s="107" t="str">
        <f>'Gemensamma Tjänster'!M2</f>
        <v>Elektronisk remiss</v>
      </c>
      <c r="D16" s="114">
        <f>'Gemensamma Tjänster'!M29</f>
        <v>102260.98230032127</v>
      </c>
      <c r="E16" s="115"/>
      <c r="F16" s="94" t="str">
        <f>'Gemensamma Tjänster'!M31</f>
        <v>Kvartal förskott</v>
      </c>
      <c r="G16" s="115"/>
      <c r="H16" s="94" t="str">
        <f>'Gemensamma Tjänster'!M32</f>
        <v>Dec,Mar,Jun,Sep</v>
      </c>
      <c r="I16" s="115"/>
      <c r="J16" s="116" t="str">
        <f>'Gemensamma Tjänster'!M33</f>
        <v xml:space="preserve"> -</v>
      </c>
    </row>
    <row r="17" spans="3:10" ht="15" hidden="1" customHeight="1" outlineLevel="1" x14ac:dyDescent="0.25">
      <c r="C17" s="107" t="str">
        <f>'Gemensamma Tjänster'!N2</f>
        <v>Födelseanmälan</v>
      </c>
      <c r="D17" s="114">
        <f>'Gemensamma Tjänster'!N29</f>
        <v>71350.660666198921</v>
      </c>
      <c r="E17" s="115"/>
      <c r="F17" s="94" t="str">
        <f>'Gemensamma Tjänster'!N31</f>
        <v>Kvartal förskott</v>
      </c>
      <c r="G17" s="115"/>
      <c r="H17" s="94" t="str">
        <f>'Gemensamma Tjänster'!N32</f>
        <v>Dec,Mar,Jun,Sep</v>
      </c>
      <c r="I17" s="115"/>
      <c r="J17" s="116" t="str">
        <f>'Gemensamma Tjänster'!N33</f>
        <v xml:space="preserve"> -</v>
      </c>
    </row>
    <row r="18" spans="3:10" ht="15" hidden="1" customHeight="1" outlineLevel="1" x14ac:dyDescent="0.25">
      <c r="C18" s="107" t="str">
        <f>'Gemensamma Tjänster'!O2</f>
        <v>Infektions-verktyget</v>
      </c>
      <c r="D18" s="114">
        <f>'Gemensamma Tjänster'!O29</f>
        <v>237256.57670376511</v>
      </c>
      <c r="E18" s="115"/>
      <c r="F18" s="94" t="str">
        <f>'Gemensamma Tjänster'!O31</f>
        <v>Kvartal förskott</v>
      </c>
      <c r="G18" s="115"/>
      <c r="H18" s="94" t="str">
        <f>'Gemensamma Tjänster'!O32</f>
        <v>Dec,Mar,Jun,Sep</v>
      </c>
      <c r="I18" s="115"/>
      <c r="J18" s="116" t="str">
        <f>'Gemensamma Tjänster'!O33</f>
        <v xml:space="preserve"> -</v>
      </c>
    </row>
    <row r="19" spans="3:10" ht="15" hidden="1" customHeight="1" outlineLevel="1" x14ac:dyDescent="0.25">
      <c r="C19" s="107" t="str">
        <f>'Gemensamma Tjänster'!P2</f>
        <v>1177 journal</v>
      </c>
      <c r="D19" s="114">
        <f>'Gemensamma Tjänster'!P29</f>
        <v>654773.95507304184</v>
      </c>
      <c r="E19" s="115"/>
      <c r="F19" s="94" t="str">
        <f>'Gemensamma Tjänster'!P31</f>
        <v>Kvartal förskott</v>
      </c>
      <c r="G19" s="115"/>
      <c r="H19" s="94" t="str">
        <f>'Gemensamma Tjänster'!P32</f>
        <v>Dec,Mar,Jun,Sep</v>
      </c>
      <c r="I19" s="115"/>
      <c r="J19" s="116" t="str">
        <f>'Gemensamma Tjänster'!P33</f>
        <v xml:space="preserve"> -</v>
      </c>
    </row>
    <row r="20" spans="3:10" ht="15" hidden="1" customHeight="1" outlineLevel="1" x14ac:dyDescent="0.25">
      <c r="C20" s="107" t="str">
        <f>'Gemensamma Tjänster'!Q2</f>
        <v>Intygstjänster Webcert</v>
      </c>
      <c r="D20" s="114">
        <f>'Gemensamma Tjänster'!Q29</f>
        <v>348177.23782412178</v>
      </c>
      <c r="E20" s="115"/>
      <c r="F20" s="94" t="str">
        <f>'Gemensamma Tjänster'!Q31</f>
        <v>Kvartal förskott</v>
      </c>
      <c r="G20" s="115"/>
      <c r="H20" s="94" t="str">
        <f>'Gemensamma Tjänster'!Q32</f>
        <v>Dec,Mar,Jun,Sep</v>
      </c>
      <c r="I20" s="115"/>
      <c r="J20" s="116" t="str">
        <f>'Gemensamma Tjänster'!Q33</f>
        <v xml:space="preserve"> -</v>
      </c>
    </row>
    <row r="21" spans="3:10" ht="15" hidden="1" customHeight="1" outlineLevel="1" x14ac:dyDescent="0.25">
      <c r="C21" s="107" t="str">
        <f>'Gemensamma Tjänster'!R2</f>
        <v>Nationell patientöversikt</v>
      </c>
      <c r="D21" s="114">
        <f>'Gemensamma Tjänster'!R29</f>
        <v>363294.14478338911</v>
      </c>
      <c r="E21" s="115"/>
      <c r="F21" s="94" t="str">
        <f>'Gemensamma Tjänster'!R31</f>
        <v>Kvartal förskott</v>
      </c>
      <c r="G21" s="115"/>
      <c r="H21" s="94" t="str">
        <f>'Gemensamma Tjänster'!R32</f>
        <v>Dec,Mar,Jun,Sep</v>
      </c>
      <c r="I21" s="115"/>
      <c r="J21" s="116" t="str">
        <f>'Gemensamma Tjänster'!R33</f>
        <v xml:space="preserve"> -</v>
      </c>
    </row>
    <row r="22" spans="3:10" ht="15" hidden="1" customHeight="1" outlineLevel="1" x14ac:dyDescent="0.25">
      <c r="C22" s="107" t="str">
        <f>'Gemensamma Tjänster'!S2</f>
        <v>Pascal</v>
      </c>
      <c r="D22" s="114">
        <f>'Gemensamma Tjänster'!S29</f>
        <v>80054.046445387445</v>
      </c>
      <c r="E22" s="115"/>
      <c r="F22" s="94" t="str">
        <f>'Gemensamma Tjänster'!S31</f>
        <v>Kvartal förskott</v>
      </c>
      <c r="G22" s="115"/>
      <c r="H22" s="94" t="str">
        <f>'Gemensamma Tjänster'!S32</f>
        <v>Dec,Mar,Jun,Sep</v>
      </c>
      <c r="I22" s="115"/>
      <c r="J22" s="116" t="str">
        <f>'Gemensamma Tjänster'!S33</f>
        <v xml:space="preserve"> -</v>
      </c>
    </row>
    <row r="23" spans="3:10" ht="15" hidden="1" customHeight="1" outlineLevel="1" x14ac:dyDescent="0.25">
      <c r="C23" s="107" t="str">
        <f>'Gemensamma Tjänster'!T2</f>
        <v>Rikshandboken i barnhälsovård</v>
      </c>
      <c r="D23" s="114">
        <f>'Gemensamma Tjänster'!T29</f>
        <v>235736.33464626494</v>
      </c>
      <c r="E23" s="115"/>
      <c r="F23" s="94" t="str">
        <f>'Gemensamma Tjänster'!T31</f>
        <v>Kvartal förskott</v>
      </c>
      <c r="G23" s="115"/>
      <c r="H23" s="94" t="str">
        <f>'Gemensamma Tjänster'!T32</f>
        <v>Dec,Mar,Jun,Sep</v>
      </c>
      <c r="I23" s="115"/>
      <c r="J23" s="116" t="str">
        <f>'Gemensamma Tjänster'!T33</f>
        <v xml:space="preserve"> -</v>
      </c>
    </row>
    <row r="24" spans="3:10" ht="15" hidden="1" customHeight="1" outlineLevel="1" x14ac:dyDescent="0.25">
      <c r="C24" s="107" t="str">
        <f>'Gemensamma Tjänster'!U2</f>
        <v>1177 högkostnadsskydd</v>
      </c>
      <c r="D24" s="114">
        <f>'Gemensamma Tjänster'!U29</f>
        <v>176325.275039158</v>
      </c>
      <c r="E24" s="115"/>
      <c r="F24" s="94" t="str">
        <f>'Gemensamma Tjänster'!U31</f>
        <v>Kvartal förskott</v>
      </c>
      <c r="G24" s="115"/>
      <c r="H24" s="94" t="str">
        <f>'Gemensamma Tjänster'!U32</f>
        <v>Dec,Mar,Jun,Sep</v>
      </c>
      <c r="I24" s="115"/>
      <c r="J24" s="116" t="str">
        <f>'Gemensamma Tjänster'!U33</f>
        <v xml:space="preserve"> -</v>
      </c>
    </row>
    <row r="25" spans="3:10" ht="15" hidden="1" customHeight="1" outlineLevel="1" x14ac:dyDescent="0.25">
      <c r="C25" s="107" t="str">
        <f>'Gemensamma Tjänster'!V2</f>
        <v>NKK Nationellt kliniskt kunskapsstöd</v>
      </c>
      <c r="D25" s="114">
        <f>'Gemensamma Tjänster'!V29</f>
        <v>800407.44327384315</v>
      </c>
      <c r="E25" s="115"/>
      <c r="F25" s="94" t="str">
        <f>'Gemensamma Tjänster'!V31</f>
        <v>Kvartal förskott</v>
      </c>
      <c r="G25" s="115"/>
      <c r="H25" s="94" t="str">
        <f>'Gemensamma Tjänster'!V32</f>
        <v>Dec,Mar,Jun,Sep</v>
      </c>
      <c r="I25" s="115"/>
      <c r="J25" s="116">
        <f>'Gemensamma Tjänster'!V33</f>
        <v>0</v>
      </c>
    </row>
    <row r="26" spans="3:10" ht="15" hidden="1" customHeight="1" outlineLevel="1" x14ac:dyDescent="0.25">
      <c r="C26" s="107" t="str">
        <f>'Gemensamma Tjänster'!W2</f>
        <v>Svenska informationstjänster för läkemedel (Sil)</v>
      </c>
      <c r="D26" s="114">
        <f>'Gemensamma Tjänster'!W29</f>
        <v>1147028.3332915991</v>
      </c>
      <c r="E26" s="115"/>
      <c r="F26" s="94" t="str">
        <f>'Gemensamma Tjänster'!W31</f>
        <v>Kvartal förskott</v>
      </c>
      <c r="G26" s="115"/>
      <c r="H26" s="94" t="str">
        <f>'Gemensamma Tjänster'!W32</f>
        <v>Dec,Mar,Jun,Sep</v>
      </c>
      <c r="I26" s="115"/>
      <c r="J26" s="116" t="str">
        <f>'Gemensamma Tjänster'!W33</f>
        <v xml:space="preserve"> -</v>
      </c>
    </row>
    <row r="27" spans="3:10" ht="15" hidden="1" customHeight="1" outlineLevel="1" x14ac:dyDescent="0.25">
      <c r="C27" s="107" t="str">
        <f>'Gemensamma Tjänster'!X2</f>
        <v>UMO (Youmo)</v>
      </c>
      <c r="D27" s="114">
        <f>'Gemensamma Tjänster'!X29</f>
        <v>472648.95658452064</v>
      </c>
      <c r="E27" s="115"/>
      <c r="F27" s="94" t="str">
        <f>'Gemensamma Tjänster'!X31</f>
        <v>Kvartal förskott</v>
      </c>
      <c r="G27" s="115"/>
      <c r="H27" s="94" t="str">
        <f>'Gemensamma Tjänster'!X32</f>
        <v>Dec,Mar,Jun,Sep</v>
      </c>
      <c r="I27" s="115"/>
      <c r="J27" s="116" t="str">
        <f>'Gemensamma Tjänster'!X33</f>
        <v xml:space="preserve"> -</v>
      </c>
    </row>
    <row r="28" spans="3:10" ht="15" hidden="1" customHeight="1" outlineLevel="1" x14ac:dyDescent="0.25">
      <c r="C28" s="107" t="str">
        <f>'Gemensamma Tjänster'!Y2</f>
        <v>Vårdhandboken</v>
      </c>
      <c r="D28" s="114">
        <f>'Gemensamma Tjänster'!Y29</f>
        <v>250028.51028933848</v>
      </c>
      <c r="E28" s="115"/>
      <c r="F28" s="94" t="str">
        <f>'Gemensamma Tjänster'!Y31</f>
        <v>Kvartal förskott</v>
      </c>
      <c r="G28" s="115"/>
      <c r="H28" s="94" t="str">
        <f>'Gemensamma Tjänster'!Y32</f>
        <v>Dec,Mar,Jun,Sep</v>
      </c>
      <c r="I28" s="115"/>
      <c r="J28" s="116" t="str">
        <f>'Gemensamma Tjänster'!Y33</f>
        <v xml:space="preserve"> -</v>
      </c>
    </row>
    <row r="29" spans="3:10" ht="15" hidden="1" customHeight="1" outlineLevel="1" x14ac:dyDescent="0.25">
      <c r="C29" s="107" t="str">
        <f>'Gemensamma Tjänster'!Z2</f>
        <v>1177 rådgivningsstöd webb</v>
      </c>
      <c r="D29" s="114">
        <f>'Gemensamma Tjänster'!Z29</f>
        <v>202619.76172619546</v>
      </c>
      <c r="E29" s="115"/>
      <c r="F29" s="94" t="str">
        <f>'Gemensamma Tjänster'!Z31</f>
        <v>Kvartal förskott</v>
      </c>
      <c r="G29" s="115"/>
      <c r="H29" s="94" t="str">
        <f>'Gemensamma Tjänster'!Z32</f>
        <v>Dec,Mar,Jun,Sep</v>
      </c>
      <c r="I29" s="115"/>
      <c r="J29" s="116" t="str">
        <f>'Gemensamma Tjänster'!Z33</f>
        <v xml:space="preserve"> -</v>
      </c>
    </row>
    <row r="30" spans="3:10" ht="15" hidden="1" customHeight="1" outlineLevel="1" x14ac:dyDescent="0.25">
      <c r="C30" s="107" t="str">
        <f>'Gemensamma Tjänster'!AA2</f>
        <v>1177  stöd och behandlings-plattform</v>
      </c>
      <c r="D30" s="114">
        <f>'Gemensamma Tjänster'!AA29</f>
        <v>885117.23102032486</v>
      </c>
      <c r="E30" s="115"/>
      <c r="F30" s="94" t="str">
        <f>'Gemensamma Tjänster'!AA31</f>
        <v>Kvartal förskott</v>
      </c>
      <c r="G30" s="115"/>
      <c r="H30" s="94" t="str">
        <f>'Gemensamma Tjänster'!AA32</f>
        <v>Dec,Mar,Jun,Sep</v>
      </c>
      <c r="I30" s="115"/>
      <c r="J30" s="116" t="str">
        <f>'Gemensamma Tjänster'!AA33</f>
        <v xml:space="preserve"> -</v>
      </c>
    </row>
    <row r="31" spans="3:10" ht="15" hidden="1" customHeight="1" outlineLevel="1" x14ac:dyDescent="0.25">
      <c r="C31" s="107" t="str">
        <f>'Gemensamma Tjänster'!AB2</f>
        <v>Utomläns- fakturering</v>
      </c>
      <c r="D31" s="114">
        <f>'Gemensamma Tjänster'!AB29</f>
        <v>89118.489713232237</v>
      </c>
      <c r="E31" s="115"/>
      <c r="F31" s="94" t="str">
        <f>'Gemensamma Tjänster'!AB31</f>
        <v>Kvartal förskott</v>
      </c>
      <c r="G31" s="115"/>
      <c r="H31" s="94" t="str">
        <f>'Gemensamma Tjänster'!AB32</f>
        <v>Dec,Mar,Jun,Sep</v>
      </c>
      <c r="I31" s="115"/>
      <c r="J31" s="116" t="str">
        <f>'Gemensamma Tjänster'!AB33</f>
        <v xml:space="preserve"> -</v>
      </c>
    </row>
    <row r="32" spans="3:10" ht="15" hidden="1" customHeight="1" outlineLevel="1" x14ac:dyDescent="0.25">
      <c r="C32" s="107" t="str">
        <f>'Gemensamma Tjänster'!AC2</f>
        <v>Gemensam infrastruktur</v>
      </c>
      <c r="D32" s="114">
        <f>'Gemensamma Tjänster'!AC29</f>
        <v>1971225.6644627484</v>
      </c>
      <c r="E32" s="115"/>
      <c r="F32" s="94" t="str">
        <f>'Gemensamma Tjänster'!AC31</f>
        <v>Kvartal förskott</v>
      </c>
      <c r="G32" s="115"/>
      <c r="H32" s="94" t="str">
        <f>'Gemensamma Tjänster'!AC32</f>
        <v>Dec,Mar,Jun,Sep</v>
      </c>
      <c r="I32" s="115"/>
      <c r="J32" s="116" t="str">
        <f>'Gemensamma Tjänster'!AC33</f>
        <v xml:space="preserve"> -</v>
      </c>
    </row>
    <row r="33" spans="3:10" ht="15" hidden="1" customHeight="1" outlineLevel="1" x14ac:dyDescent="0.25">
      <c r="C33" s="107" t="str">
        <f>'Gemensamma Tjänster'!AD2</f>
        <v>Gemensam arkitektur</v>
      </c>
      <c r="D33" s="114">
        <f>'Gemensamma Tjänster'!AD29</f>
        <v>570339.71119948197</v>
      </c>
      <c r="E33" s="115"/>
      <c r="F33" s="94" t="str">
        <f>'Gemensamma Tjänster'!AD31</f>
        <v>Kvartal förskott</v>
      </c>
      <c r="G33" s="115"/>
      <c r="H33" s="94" t="str">
        <f>'Gemensamma Tjänster'!AD32</f>
        <v>Dec,Mar,Jun,Sep</v>
      </c>
      <c r="I33" s="115"/>
      <c r="J33" s="116" t="str">
        <f>'Gemensamma Tjänster'!AD33</f>
        <v xml:space="preserve"> -</v>
      </c>
    </row>
    <row r="34" spans="3:10" ht="15" hidden="1" customHeight="1" outlineLevel="1" x14ac:dyDescent="0.25">
      <c r="C34" s="107" t="str">
        <f>'Gemensamma Tjänster'!AE2</f>
        <v>1177 listning</v>
      </c>
      <c r="D34" s="114">
        <f>'Gemensamma Tjänster'!AE29</f>
        <v>148639.7668695079</v>
      </c>
      <c r="E34" s="115"/>
      <c r="F34" s="94" t="str">
        <f>'Gemensamma Tjänster'!AE31</f>
        <v>Kvartal förskott</v>
      </c>
      <c r="G34" s="115"/>
      <c r="H34" s="94" t="str">
        <f>'Gemensamma Tjänster'!AE32</f>
        <v>Dec,Mar,Jun,Sep</v>
      </c>
      <c r="I34" s="115"/>
      <c r="J34" s="116" t="str">
        <f>'Gemensamma Tjänster'!AE33</f>
        <v xml:space="preserve"> -</v>
      </c>
    </row>
    <row r="35" spans="3:10" ht="15" hidden="1" customHeight="1" outlineLevel="1" x14ac:dyDescent="0.25">
      <c r="C35" s="107" t="str">
        <f>'Gemensamma Tjänster'!AF2</f>
        <v>IAM IDP Gemensam del</v>
      </c>
      <c r="D35" s="114">
        <f>'Gemensamma Tjänster'!AF29</f>
        <v>206821.33071261155</v>
      </c>
      <c r="E35" s="115"/>
      <c r="F35" s="94" t="str">
        <f>'Gemensamma Tjänster'!AF31</f>
        <v>Kvartal förskott</v>
      </c>
      <c r="G35" s="115"/>
      <c r="H35" s="94" t="str">
        <f>'Gemensamma Tjänster'!AF32</f>
        <v>Dec,Mar,Jun,Sep</v>
      </c>
      <c r="I35" s="115"/>
      <c r="J35" s="116">
        <f>'Gemensamma Tjänster'!AF33</f>
        <v>0</v>
      </c>
    </row>
    <row r="36" spans="3:10" ht="15" hidden="1" customHeight="1" outlineLevel="1" x14ac:dyDescent="0.25">
      <c r="C36" s="107" t="str">
        <f>'Gemensamma Tjänster'!AG2</f>
        <v>Överskjutande SMS &amp; Inloggnings-kostnader Prel</v>
      </c>
      <c r="D36" s="114">
        <f>'Gemensamma Tjänster'!AG29</f>
        <v>373387</v>
      </c>
      <c r="E36" s="115"/>
      <c r="F36" s="94" t="str">
        <f>'Gemensamma Tjänster'!AG31</f>
        <v>Överskjutande utöver 18,2 mkr</v>
      </c>
      <c r="G36" s="115"/>
      <c r="H36" s="94" t="str">
        <f>'Gemensamma Tjänster'!AG32</f>
        <v>Efter årsslut 2024</v>
      </c>
      <c r="I36" s="115"/>
      <c r="J36" s="116">
        <f>'Gemensamma Tjänster'!AG33</f>
        <v>0</v>
      </c>
    </row>
    <row r="37" spans="3:10" ht="15" hidden="1" customHeight="1" outlineLevel="1" x14ac:dyDescent="0.25">
      <c r="C37" s="107" t="str">
        <f>'Gemensamma Tjänster'!AH2</f>
        <v>1177 tidbokning
NY i förv.</v>
      </c>
      <c r="D37" s="114">
        <f>'Gemensamma Tjänster'!AH29</f>
        <v>371956.55528837157</v>
      </c>
      <c r="E37" s="115"/>
      <c r="F37" s="94" t="str">
        <f>'Gemensamma Tjänster'!AH31</f>
        <v>Kvartal förskott</v>
      </c>
      <c r="G37" s="115"/>
      <c r="H37" s="94" t="str">
        <f>'Gemensamma Tjänster'!AH32</f>
        <v>Dec,Mar,Jun,Sep</v>
      </c>
      <c r="I37" s="115"/>
      <c r="J37" s="116">
        <f>'Gemensamma Tjänster'!AH33</f>
        <v>0</v>
      </c>
    </row>
    <row r="38" spans="3:10" ht="15" hidden="1" customHeight="1" outlineLevel="1" x14ac:dyDescent="0.25">
      <c r="C38" s="107">
        <f>'Gemensamma Tjänster'!AI2</f>
        <v>0</v>
      </c>
      <c r="D38" s="114">
        <f>'Gemensamma Tjänster'!AI29</f>
        <v>0</v>
      </c>
      <c r="E38" s="115"/>
      <c r="F38" s="94">
        <f>'Gemensamma Tjänster'!AI31</f>
        <v>0</v>
      </c>
      <c r="G38" s="115"/>
      <c r="H38" s="94">
        <f>'Gemensamma Tjänster'!AI32</f>
        <v>0</v>
      </c>
      <c r="I38" s="115"/>
      <c r="J38" s="116">
        <f>'Gemensamma Tjänster'!AI33</f>
        <v>0</v>
      </c>
    </row>
    <row r="39" spans="3:10" ht="15" hidden="1" customHeight="1" outlineLevel="1" x14ac:dyDescent="0.25">
      <c r="C39" s="107">
        <f>'Gemensamma Tjänster'!AJ2</f>
        <v>0</v>
      </c>
      <c r="D39" s="114">
        <f>'Gemensamma Tjänster'!AJ29</f>
        <v>0</v>
      </c>
      <c r="E39" s="115"/>
      <c r="F39" s="94">
        <f>'Gemensamma Tjänster'!AJ31</f>
        <v>0</v>
      </c>
      <c r="G39" s="115"/>
      <c r="H39" s="94">
        <f>'Gemensamma Tjänster'!AJ32</f>
        <v>0</v>
      </c>
      <c r="I39" s="115"/>
      <c r="J39" s="116">
        <f>'Gemensamma Tjänster'!AJ33</f>
        <v>0</v>
      </c>
    </row>
    <row r="40" spans="3:10" ht="15" hidden="1" customHeight="1" outlineLevel="1" x14ac:dyDescent="0.25">
      <c r="C40" s="107">
        <f>'Gemensamma Tjänster'!AK2</f>
        <v>0</v>
      </c>
      <c r="D40" s="114">
        <f>'Gemensamma Tjänster'!AK29</f>
        <v>0</v>
      </c>
      <c r="E40" s="115"/>
      <c r="F40" s="94">
        <f>'Gemensamma Tjänster'!AK31</f>
        <v>0</v>
      </c>
      <c r="G40" s="115"/>
      <c r="H40" s="94">
        <f>'Gemensamma Tjänster'!AK32</f>
        <v>0</v>
      </c>
      <c r="I40" s="115"/>
      <c r="J40" s="116">
        <f>'Gemensamma Tjänster'!AK33</f>
        <v>0</v>
      </c>
    </row>
    <row r="41" spans="3:10" ht="15" hidden="1" customHeight="1" outlineLevel="1" x14ac:dyDescent="0.25">
      <c r="C41" s="107">
        <f>'Gemensamma Tjänster'!AL2</f>
        <v>0</v>
      </c>
      <c r="D41" s="114">
        <f>'Gemensamma Tjänster'!AL29</f>
        <v>0</v>
      </c>
      <c r="E41" s="115"/>
      <c r="F41" s="94">
        <f>'Gemensamma Tjänster'!AL31</f>
        <v>0</v>
      </c>
      <c r="G41" s="115"/>
      <c r="H41" s="94">
        <f>'Gemensamma Tjänster'!AL32</f>
        <v>0</v>
      </c>
      <c r="I41" s="115"/>
      <c r="J41" s="116">
        <f>'Gemensamma Tjänster'!AL33</f>
        <v>0</v>
      </c>
    </row>
    <row r="42" spans="3:10" ht="15" hidden="1" customHeight="1" outlineLevel="1" x14ac:dyDescent="0.25">
      <c r="C42" s="107">
        <f>'Gemensamma Tjänster'!AM2</f>
        <v>0</v>
      </c>
      <c r="D42" s="114">
        <f>'Gemensamma Tjänster'!AM29</f>
        <v>0</v>
      </c>
      <c r="E42" s="115"/>
      <c r="F42" s="94">
        <f>'Gemensamma Tjänster'!AM31</f>
        <v>0</v>
      </c>
      <c r="G42" s="115"/>
      <c r="H42" s="94">
        <f>'Gemensamma Tjänster'!AM32</f>
        <v>0</v>
      </c>
      <c r="I42" s="115"/>
      <c r="J42" s="116">
        <f>'Gemensamma Tjänster'!AM33</f>
        <v>0</v>
      </c>
    </row>
    <row r="43" spans="3:10" ht="15" hidden="1" customHeight="1" outlineLevel="1" x14ac:dyDescent="0.25">
      <c r="C43" s="107">
        <f>'Gemensamma Tjänster'!AN2</f>
        <v>0</v>
      </c>
      <c r="D43" s="114">
        <f>'Gemensamma Tjänster'!AN29</f>
        <v>0</v>
      </c>
      <c r="E43" s="115"/>
      <c r="F43" s="94">
        <f>'Gemensamma Tjänster'!AN31</f>
        <v>0</v>
      </c>
      <c r="G43" s="115"/>
      <c r="H43" s="94">
        <f>'Gemensamma Tjänster'!AN32</f>
        <v>0</v>
      </c>
      <c r="I43" s="115"/>
      <c r="J43" s="116">
        <f>'Gemensamma Tjänster'!AN33</f>
        <v>0</v>
      </c>
    </row>
    <row r="44" spans="3:10" ht="15" hidden="1" customHeight="1" outlineLevel="1" x14ac:dyDescent="0.25">
      <c r="C44" s="107">
        <f>'Gemensamma Tjänster'!AO2</f>
        <v>0</v>
      </c>
      <c r="D44" s="114">
        <f>'Gemensamma Tjänster'!AO29</f>
        <v>0</v>
      </c>
      <c r="E44" s="115"/>
      <c r="F44" s="94">
        <f>'Gemensamma Tjänster'!AO31</f>
        <v>0</v>
      </c>
      <c r="G44" s="115"/>
      <c r="H44" s="94">
        <f>'Gemensamma Tjänster'!AO32</f>
        <v>0</v>
      </c>
      <c r="I44" s="115"/>
      <c r="J44" s="116">
        <f>'Gemensamma Tjänster'!AO33</f>
        <v>0</v>
      </c>
    </row>
    <row r="45" spans="3:10" ht="15" hidden="1" customHeight="1" outlineLevel="1" x14ac:dyDescent="0.25">
      <c r="C45" s="107">
        <f>'Gemensamma Tjänster'!AP2</f>
        <v>0</v>
      </c>
      <c r="D45" s="114">
        <f>'Gemensamma Tjänster'!AP29</f>
        <v>0</v>
      </c>
      <c r="E45" s="115"/>
      <c r="F45" s="94">
        <f>'Gemensamma Tjänster'!AP31</f>
        <v>0</v>
      </c>
      <c r="G45" s="115"/>
      <c r="H45" s="94">
        <f>'Gemensamma Tjänster'!AP32</f>
        <v>0</v>
      </c>
      <c r="I45" s="115"/>
      <c r="J45" s="116">
        <f>'Gemensamma Tjänster'!AP33</f>
        <v>0</v>
      </c>
    </row>
    <row r="46" spans="3:10" ht="15" hidden="1" customHeight="1" outlineLevel="1" x14ac:dyDescent="0.25">
      <c r="C46" s="107">
        <f>'Gemensamma Tjänster'!AQ2</f>
        <v>0</v>
      </c>
      <c r="D46" s="114">
        <f>'Gemensamma Tjänster'!AQ29</f>
        <v>0</v>
      </c>
      <c r="E46" s="115"/>
      <c r="F46" s="94">
        <f>'Gemensamma Tjänster'!AQ31</f>
        <v>0</v>
      </c>
      <c r="G46" s="115"/>
      <c r="H46" s="94">
        <f>'Gemensamma Tjänster'!AQ32</f>
        <v>0</v>
      </c>
      <c r="I46" s="115"/>
      <c r="J46" s="116">
        <f>'Gemensamma Tjänster'!AQ33</f>
        <v>0</v>
      </c>
    </row>
    <row r="47" spans="3:10" ht="15" hidden="1" customHeight="1" outlineLevel="1" x14ac:dyDescent="0.25">
      <c r="C47" s="107">
        <f>'Gemensamma Tjänster'!AR2</f>
        <v>0</v>
      </c>
      <c r="D47" s="114">
        <f>'Gemensamma Tjänster'!AR29</f>
        <v>0</v>
      </c>
      <c r="E47" s="115"/>
      <c r="F47" s="94">
        <f>'Gemensamma Tjänster'!AR31</f>
        <v>0</v>
      </c>
      <c r="G47" s="115"/>
      <c r="H47" s="94">
        <f>'Gemensamma Tjänster'!AR32</f>
        <v>0</v>
      </c>
      <c r="I47" s="115"/>
      <c r="J47" s="116">
        <f>'Gemensamma Tjänster'!AR33</f>
        <v>0</v>
      </c>
    </row>
    <row r="48" spans="3:10" ht="15" hidden="1" customHeight="1" outlineLevel="1" x14ac:dyDescent="0.25">
      <c r="C48" s="107">
        <f>'Gemensamma Tjänster'!AS2</f>
        <v>0</v>
      </c>
      <c r="D48" s="114">
        <f>'Gemensamma Tjänster'!AS29</f>
        <v>0</v>
      </c>
      <c r="E48" s="115"/>
      <c r="F48" s="94">
        <f>'Gemensamma Tjänster'!AS31</f>
        <v>0</v>
      </c>
      <c r="G48" s="115"/>
      <c r="H48" s="94">
        <f>'Gemensamma Tjänster'!AS32</f>
        <v>0</v>
      </c>
      <c r="I48" s="115"/>
      <c r="J48" s="116">
        <f>'Gemensamma Tjänster'!AS33</f>
        <v>0</v>
      </c>
    </row>
    <row r="49" spans="3:10" ht="15" hidden="1" customHeight="1" outlineLevel="1" x14ac:dyDescent="0.25">
      <c r="C49" s="107">
        <f>'Gemensamma Tjänster'!AT2</f>
        <v>0</v>
      </c>
      <c r="D49" s="114">
        <f>'Gemensamma Tjänster'!AT29</f>
        <v>0</v>
      </c>
      <c r="E49" s="115"/>
      <c r="F49" s="94">
        <f>'Gemensamma Tjänster'!AT31</f>
        <v>0</v>
      </c>
      <c r="G49" s="115"/>
      <c r="H49" s="94">
        <f>'Gemensamma Tjänster'!AT32</f>
        <v>0</v>
      </c>
      <c r="I49" s="115"/>
      <c r="J49" s="116">
        <f>'Gemensamma Tjänster'!AT33</f>
        <v>0</v>
      </c>
    </row>
    <row r="50" spans="3:10" ht="15" hidden="1" customHeight="1" outlineLevel="1" x14ac:dyDescent="0.25">
      <c r="C50" s="107">
        <f>'Gemensamma Tjänster'!AU2</f>
        <v>0</v>
      </c>
      <c r="D50" s="114">
        <f>'Gemensamma Tjänster'!AU29</f>
        <v>0</v>
      </c>
      <c r="E50" s="115"/>
      <c r="F50" s="94">
        <f>'Gemensamma Tjänster'!AU31</f>
        <v>0</v>
      </c>
      <c r="G50" s="115"/>
      <c r="H50" s="94">
        <f>'Gemensamma Tjänster'!AU32</f>
        <v>0</v>
      </c>
      <c r="I50" s="115"/>
      <c r="J50" s="116">
        <f>'Gemensamma Tjänster'!AU33</f>
        <v>0</v>
      </c>
    </row>
    <row r="51" spans="3:10" ht="15" hidden="1" customHeight="1" outlineLevel="1" x14ac:dyDescent="0.25">
      <c r="C51" s="107">
        <f>'Gemensamma Tjänster'!AV2</f>
        <v>0</v>
      </c>
      <c r="D51" s="114">
        <f>'Gemensamma Tjänster'!AV29</f>
        <v>0</v>
      </c>
      <c r="E51" s="115"/>
      <c r="F51" s="94">
        <f>'Gemensamma Tjänster'!AV31</f>
        <v>0</v>
      </c>
      <c r="G51" s="115"/>
      <c r="H51" s="94">
        <f>'Gemensamma Tjänster'!AV32</f>
        <v>0</v>
      </c>
      <c r="I51" s="115"/>
      <c r="J51" s="116">
        <f>'Gemensamma Tjänster'!AV33</f>
        <v>0</v>
      </c>
    </row>
    <row r="52" spans="3:10" ht="15" hidden="1" customHeight="1" outlineLevel="1" x14ac:dyDescent="0.25">
      <c r="C52" s="107">
        <f>'Gemensamma Tjänster'!AW2</f>
        <v>0</v>
      </c>
      <c r="D52" s="114">
        <f>'Gemensamma Tjänster'!AW29</f>
        <v>0</v>
      </c>
      <c r="E52" s="115"/>
      <c r="F52" s="94">
        <f>'Gemensamma Tjänster'!AW31</f>
        <v>0</v>
      </c>
      <c r="G52" s="115"/>
      <c r="H52" s="94">
        <f>'Gemensamma Tjänster'!AW32</f>
        <v>0</v>
      </c>
      <c r="I52" s="115"/>
      <c r="J52" s="116">
        <f>'Gemensamma Tjänster'!AW33</f>
        <v>0</v>
      </c>
    </row>
    <row r="53" spans="3:10" ht="15" hidden="1" customHeight="1" outlineLevel="1" x14ac:dyDescent="0.25">
      <c r="C53" s="107">
        <f>'Gemensamma Tjänster'!AX2</f>
        <v>0</v>
      </c>
      <c r="D53" s="114">
        <f>'Gemensamma Tjänster'!AX29</f>
        <v>0</v>
      </c>
      <c r="E53" s="115"/>
      <c r="F53" s="94">
        <f>'Gemensamma Tjänster'!AX31</f>
        <v>0</v>
      </c>
      <c r="G53" s="115"/>
      <c r="H53" s="94">
        <f>'Gemensamma Tjänster'!AX32</f>
        <v>0</v>
      </c>
      <c r="I53" s="115"/>
      <c r="J53" s="116">
        <f>'Gemensamma Tjänster'!AX33</f>
        <v>0</v>
      </c>
    </row>
    <row r="54" spans="3:10" ht="15" hidden="1" customHeight="1" outlineLevel="1" x14ac:dyDescent="0.25">
      <c r="C54" s="107">
        <f>'Gemensamma Tjänster'!AY2</f>
        <v>0</v>
      </c>
      <c r="D54" s="114">
        <f>'Gemensamma Tjänster'!AY29</f>
        <v>0</v>
      </c>
      <c r="E54" s="115"/>
      <c r="F54" s="94">
        <f>'Gemensamma Tjänster'!AY31</f>
        <v>0</v>
      </c>
      <c r="G54" s="115"/>
      <c r="H54" s="94">
        <f>'Gemensamma Tjänster'!AY32</f>
        <v>0</v>
      </c>
      <c r="I54" s="115"/>
      <c r="J54" s="116">
        <f>'Gemensamma Tjänster'!AY33</f>
        <v>0</v>
      </c>
    </row>
    <row r="55" spans="3:10" ht="15" hidden="1" customHeight="1" outlineLevel="1" thickBot="1" x14ac:dyDescent="0.3">
      <c r="C55" s="117">
        <f>'Gemensamma Tjänster'!AZ2</f>
        <v>0</v>
      </c>
      <c r="D55" s="118">
        <f>'Gemensamma Tjänster'!AZ29</f>
        <v>0</v>
      </c>
      <c r="E55" s="119"/>
      <c r="F55" s="95">
        <f>'Gemensamma Tjänster'!AZ31</f>
        <v>0</v>
      </c>
      <c r="G55" s="119"/>
      <c r="H55" s="95">
        <f>'Gemensamma Tjänster'!AZ32</f>
        <v>0</v>
      </c>
      <c r="I55" s="119"/>
      <c r="J55" s="120">
        <f>'Gemensamma Tjänster'!AZ33</f>
        <v>0</v>
      </c>
    </row>
    <row r="56" spans="3:10" hidden="1" outlineLevel="1" x14ac:dyDescent="0.25">
      <c r="C56" s="115"/>
      <c r="D56" s="114"/>
      <c r="E56" s="115"/>
      <c r="F56" s="115"/>
      <c r="G56" s="115"/>
      <c r="H56" s="115"/>
      <c r="I56" s="115"/>
      <c r="J56" s="115"/>
    </row>
    <row r="57" spans="3:10" ht="15.75" collapsed="1" thickBot="1" x14ac:dyDescent="0.3">
      <c r="C57" s="115"/>
      <c r="D57" s="121"/>
      <c r="E57" s="115"/>
      <c r="F57" s="115"/>
      <c r="G57" s="115"/>
      <c r="H57" s="115"/>
      <c r="I57" s="115"/>
      <c r="J57" s="115"/>
    </row>
    <row r="58" spans="3:10" ht="21" x14ac:dyDescent="0.25">
      <c r="C58" s="108" t="s">
        <v>31</v>
      </c>
      <c r="D58" s="109">
        <f>SUM(D59:D107)</f>
        <v>4456355.5385603821</v>
      </c>
      <c r="E58" s="110"/>
      <c r="F58" s="93" t="s">
        <v>39</v>
      </c>
      <c r="G58" s="110"/>
      <c r="H58" s="110"/>
      <c r="I58" s="110"/>
      <c r="J58" s="122"/>
    </row>
    <row r="59" spans="3:10" hidden="1" outlineLevel="1" x14ac:dyDescent="0.25">
      <c r="C59" s="107" t="str">
        <f>'Valbara Tjänster'!F1</f>
        <v>Händelseanalys (Nitha)</v>
      </c>
      <c r="D59" s="114">
        <f>'Valbara Tjänster'!F25</f>
        <v>137269.64082</v>
      </c>
      <c r="E59" s="115"/>
      <c r="F59" s="94" t="str">
        <f>'Valbara Tjänster'!F27</f>
        <v>Kvartal förskott</v>
      </c>
      <c r="G59" s="115"/>
      <c r="H59" s="115" t="str">
        <f>'Valbara Tjänster'!F28</f>
        <v>Dec,Mar,Jun,Sep</v>
      </c>
      <c r="I59" s="115"/>
      <c r="J59" s="116" t="str">
        <f>'Valbara Tjänster'!F29</f>
        <v>N/A</v>
      </c>
    </row>
    <row r="60" spans="3:10" ht="30" hidden="1" outlineLevel="1" x14ac:dyDescent="0.25">
      <c r="C60" s="107" t="str">
        <f>'Valbara Tjänster'!J1</f>
        <v>IAM IdP
(egna anslutningar)</v>
      </c>
      <c r="D60" s="114">
        <f>'Valbara Tjänster'!J25</f>
        <v>38919.660000000003</v>
      </c>
      <c r="E60" s="115"/>
      <c r="F60" s="94" t="str">
        <f>'Valbara Tjänster'!J27</f>
        <v>Kvartal förskott</v>
      </c>
      <c r="G60" s="115"/>
      <c r="H60" s="115" t="str">
        <f>'Valbara Tjänster'!J28</f>
        <v>Dec,Mar,Jun,Sep</v>
      </c>
      <c r="I60" s="115"/>
      <c r="J60" s="116" t="str">
        <f>'Valbara Tjänster'!J29</f>
        <v>N/A</v>
      </c>
    </row>
    <row r="61" spans="3:10" hidden="1" outlineLevel="1" x14ac:dyDescent="0.25">
      <c r="C61" s="107" t="str">
        <f>'Valbara Tjänster'!N1</f>
        <v>Säkerhets-tjänster Logg, spärr &amp; samtycke</v>
      </c>
      <c r="D61" s="114">
        <f>'Valbara Tjänster'!N25</f>
        <v>38919.660000000003</v>
      </c>
      <c r="E61" s="115"/>
      <c r="F61" s="94" t="str">
        <f>'Valbara Tjänster'!N27</f>
        <v>Kvartal förskott</v>
      </c>
      <c r="G61" s="115"/>
      <c r="H61" s="115" t="str">
        <f>'Valbara Tjänster'!N28</f>
        <v>Dec,Mar,Jun,Sep</v>
      </c>
      <c r="I61" s="115"/>
      <c r="J61" s="116" t="str">
        <f>'Valbara Tjänster'!N29</f>
        <v>N/A</v>
      </c>
    </row>
    <row r="62" spans="3:10" hidden="1" outlineLevel="1" x14ac:dyDescent="0.25">
      <c r="C62" s="107" t="str">
        <f>'Valbara Tjänster'!R1</f>
        <v>IAM Autentisering (egna anslutningar)</v>
      </c>
      <c r="D62" s="114">
        <f>'Valbara Tjänster'!R25</f>
        <v>0</v>
      </c>
      <c r="E62" s="115"/>
      <c r="F62" s="94" t="str">
        <f>'Valbara Tjänster'!R27</f>
        <v>Kvartal förskott</v>
      </c>
      <c r="G62" s="115"/>
      <c r="H62" s="115" t="str">
        <f>'Valbara Tjänster'!R28</f>
        <v>Dec,Mar,Jun,Sep</v>
      </c>
      <c r="I62" s="115"/>
      <c r="J62" s="116" t="str">
        <f>'Valbara Tjänster'!R29</f>
        <v>N/A</v>
      </c>
    </row>
    <row r="63" spans="3:10" hidden="1" outlineLevel="1" x14ac:dyDescent="0.25">
      <c r="C63" s="107" t="str">
        <f>'Valbara Tjänster'!V1</f>
        <v>Personuppgifts- tjänst</v>
      </c>
      <c r="D63" s="114">
        <f>'Valbara Tjänster'!V25</f>
        <v>38919.660000000003</v>
      </c>
      <c r="E63" s="115"/>
      <c r="F63" s="94" t="str">
        <f>'Valbara Tjänster'!V27</f>
        <v>Kvartal förskott</v>
      </c>
      <c r="G63" s="115"/>
      <c r="H63" s="115" t="str">
        <f>'Valbara Tjänster'!V28</f>
        <v>Dec,Mar,Jun,Sep</v>
      </c>
      <c r="I63" s="115"/>
      <c r="J63" s="116" t="str">
        <f>'Valbara Tjänster'!V29</f>
        <v>N/A</v>
      </c>
    </row>
    <row r="64" spans="3:10" hidden="1" outlineLevel="1" x14ac:dyDescent="0.25">
      <c r="C64" s="107" t="str">
        <f>'Valbara Tjänster'!Z1</f>
        <v xml:space="preserve">1177 formulär- hantering </v>
      </c>
      <c r="D64" s="114">
        <f>'Valbara Tjänster'!Z25</f>
        <v>292804.278078</v>
      </c>
      <c r="E64" s="115"/>
      <c r="F64" s="94" t="str">
        <f>'Valbara Tjänster'!Z27</f>
        <v>Kvartal förskott</v>
      </c>
      <c r="G64" s="115"/>
      <c r="H64" s="115" t="str">
        <f>'Valbara Tjänster'!Z28</f>
        <v>Dec,Mar,Jun,Sep</v>
      </c>
      <c r="I64" s="115"/>
      <c r="J64" s="116" t="str">
        <f>'Valbara Tjänster'!Z29</f>
        <v>N/A</v>
      </c>
    </row>
    <row r="65" spans="3:10" hidden="1" outlineLevel="1" x14ac:dyDescent="0.25">
      <c r="C65" s="107" t="str">
        <f>'Valbara Tjänster'!AD1</f>
        <v xml:space="preserve">Ombudstjänsten </v>
      </c>
      <c r="D65" s="114">
        <f>'Valbara Tjänster'!AD25</f>
        <v>0</v>
      </c>
      <c r="E65" s="115"/>
      <c r="F65" s="94" t="str">
        <f>'Valbara Tjänster'!AD27</f>
        <v>Kvartal förskott</v>
      </c>
      <c r="G65" s="115"/>
      <c r="H65" s="115" t="str">
        <f>'Valbara Tjänster'!AD28</f>
        <v>Dec,Mar,Jun,Sep</v>
      </c>
      <c r="I65" s="115"/>
      <c r="J65" s="116" t="str">
        <f>'Valbara Tjänster'!AD29</f>
        <v>N/A</v>
      </c>
    </row>
    <row r="66" spans="3:10" ht="97.5" hidden="1" customHeight="1" outlineLevel="1" x14ac:dyDescent="0.25">
      <c r="C66" s="107" t="str">
        <f>'Valbara Tjänster'!AH1</f>
        <v>Hjälpmedels-tjänsten abonnemang</v>
      </c>
      <c r="D66" s="114">
        <f>'Valbara Tjänster'!AH25</f>
        <v>52000</v>
      </c>
      <c r="E66" s="115"/>
      <c r="F66" s="94" t="str">
        <f>'Valbara Tjänster'!AH27</f>
        <v>Prognos! Faktureras kvartalsvis i förskott av förvaltning med volymsjusteringar i efterskott. Abonnemangspriset baseras på av kunden redovisad inköpsvolym. Tillkommer rörlig avgift enl. prislista på Inera.se</v>
      </c>
      <c r="G66" s="115"/>
      <c r="H66" s="115" t="str">
        <f>'Valbara Tjänster'!AH28</f>
        <v>Dec, Mar, Jun, Sep</v>
      </c>
      <c r="I66" s="115"/>
      <c r="J66" s="116" t="str">
        <f>'Valbara Tjänster'!AH29</f>
        <v>Prognos</v>
      </c>
    </row>
    <row r="67" spans="3:10" ht="16.350000000000001" hidden="1" customHeight="1" outlineLevel="1" x14ac:dyDescent="0.25">
      <c r="C67" s="107" t="str">
        <f>'Valbara Tjänster'!AL1</f>
        <v>E-klient</v>
      </c>
      <c r="D67" s="114">
        <f>'Valbara Tjänster'!AL25</f>
        <v>904112.35200000007</v>
      </c>
      <c r="E67" s="115"/>
      <c r="F67" s="94" t="str">
        <f>'Valbara Tjänster'!AL27</f>
        <v>Halvårsvis i efterskott av förvaltning. Volymbaserade priser</v>
      </c>
      <c r="G67" s="115"/>
      <c r="H67" s="115" t="str">
        <f>'Valbara Tjänster'!AL28</f>
        <v>Jun, Dec</v>
      </c>
      <c r="I67" s="115"/>
      <c r="J67" s="116" t="str">
        <f>'Valbara Tjänster'!AL29</f>
        <v>Prognos 2023! Faktureras av förvaltningen</v>
      </c>
    </row>
    <row r="68" spans="3:10" ht="28.5" hidden="1" customHeight="1" outlineLevel="1" x14ac:dyDescent="0.25">
      <c r="C68" s="107" t="str">
        <f>'Valbara Tjänster'!AP1</f>
        <v>Eira Licenser (innehåll)</v>
      </c>
      <c r="D68" s="114">
        <f>'Valbara Tjänster'!AP25</f>
        <v>1284604.5340590803</v>
      </c>
      <c r="E68" s="115"/>
      <c r="F68" s="94" t="str">
        <f>'Valbara Tjänster'!AP27</f>
        <v>Licenskostnaden fördelas solidariskt mellan landsting och regioner baserat på antal invånare.</v>
      </c>
      <c r="G68" s="115"/>
      <c r="H68" s="115" t="str">
        <f>'Valbara Tjänster'!AP28</f>
        <v>Årsvis engång i Dec</v>
      </c>
      <c r="I68" s="115"/>
      <c r="J68" s="116" t="str">
        <f>'Valbara Tjänster'!AP29</f>
        <v>Prognos</v>
      </c>
    </row>
    <row r="69" spans="3:10" ht="29.25" hidden="1" customHeight="1" outlineLevel="1" x14ac:dyDescent="0.25">
      <c r="C69" s="107" t="str">
        <f>'Valbara Tjänster'!AT1</f>
        <v>Informations- utlämning till kvalitetsregister</v>
      </c>
      <c r="D69" s="114">
        <f>'Valbara Tjänster'!AT25</f>
        <v>0</v>
      </c>
      <c r="E69" s="115"/>
      <c r="F69" s="94" t="str">
        <f>'Valbara Tjänster'!AT27</f>
        <v>Faktureras separat av tjänstens förvaltning</v>
      </c>
      <c r="G69" s="115"/>
      <c r="H69" s="115" t="str">
        <f>'Valbara Tjänster'!AT28</f>
        <v xml:space="preserve"> </v>
      </c>
      <c r="I69" s="115"/>
      <c r="J69" s="123" t="str">
        <f>'Valbara Tjänster'!AT29</f>
        <v>Ingen ab.fakturering</v>
      </c>
    </row>
    <row r="70" spans="3:10" hidden="1" outlineLevel="1" x14ac:dyDescent="0.25">
      <c r="C70" s="107" t="str">
        <f>'Valbara Tjänster'!AX1</f>
        <v>Säker Digital Kommunikation SDK Utgår 2024!</v>
      </c>
      <c r="D70" s="114">
        <f>'Valbara Tjänster'!AX25</f>
        <v>0</v>
      </c>
      <c r="E70" s="115"/>
      <c r="F70" s="94" t="str">
        <f>'Valbara Tjänster'!AX27</f>
        <v>Ingen abonnemangsfakt 2023</v>
      </c>
      <c r="G70" s="115"/>
      <c r="H70" s="115">
        <f>'Valbara Tjänster'!AX28</f>
        <v>0</v>
      </c>
      <c r="I70" s="115"/>
      <c r="J70" s="116" t="str">
        <f>'Valbara Tjänster'!AX29</f>
        <v>Ingen fakturering 2024</v>
      </c>
    </row>
    <row r="71" spans="3:10" ht="16.350000000000001" hidden="1" customHeight="1" outlineLevel="1" x14ac:dyDescent="0.25">
      <c r="C71" s="107" t="str">
        <f>'Valbara Tjänster'!BB1</f>
        <v>Bild (i 1177 på telefon)</v>
      </c>
      <c r="D71" s="114">
        <f>'Valbara Tjänster'!BB25</f>
        <v>193361.69266959999</v>
      </c>
      <c r="E71" s="115"/>
      <c r="F71" s="94" t="str">
        <f>'Valbara Tjänster'!BB27</f>
        <v>Kvartal förskott</v>
      </c>
      <c r="G71" s="115"/>
      <c r="H71" s="115" t="str">
        <f>'Valbara Tjänster'!BB28</f>
        <v>Dec,Mar,Jun,Sep</v>
      </c>
      <c r="I71" s="115"/>
      <c r="J71" s="116">
        <f>'Valbara Tjänster'!BB29</f>
        <v>0</v>
      </c>
    </row>
    <row r="72" spans="3:10" hidden="1" outlineLevel="1" x14ac:dyDescent="0.25">
      <c r="C72" s="107" t="str">
        <f>'Valbara Tjänster'!BF1</f>
        <v>Video (i 1177 på telefon)</v>
      </c>
      <c r="D72" s="114">
        <f>'Valbara Tjänster'!BF25</f>
        <v>0</v>
      </c>
      <c r="E72" s="115"/>
      <c r="F72" s="94" t="str">
        <f>'Valbara Tjänster'!BF27</f>
        <v>Kvartal förskott</v>
      </c>
      <c r="G72" s="115"/>
      <c r="H72" s="115" t="str">
        <f>'Valbara Tjänster'!BF28</f>
        <v>Dec,Mar,Jun,Sep</v>
      </c>
      <c r="I72" s="115"/>
      <c r="J72" s="116">
        <f>'Valbara Tjänster'!BF29</f>
        <v>0</v>
      </c>
    </row>
    <row r="73" spans="3:10" hidden="1" outlineLevel="1" x14ac:dyDescent="0.25">
      <c r="C73" s="107" t="str">
        <f>'Valbara Tjänster'!BJ1</f>
        <v>Utbudstjänsten</v>
      </c>
      <c r="D73" s="114">
        <f>'Valbara Tjänster'!BJ25</f>
        <v>0</v>
      </c>
      <c r="E73" s="115"/>
      <c r="F73" s="94" t="str">
        <f>'Valbara Tjänster'!BJ27</f>
        <v>Kvartal förskott</v>
      </c>
      <c r="G73" s="115"/>
      <c r="H73" s="115" t="str">
        <f>'Valbara Tjänster'!BJ28</f>
        <v>Dec,Mar,Jun,Sep</v>
      </c>
      <c r="I73" s="115"/>
      <c r="J73" s="116" t="str">
        <f>'Valbara Tjänster'!BJ29</f>
        <v>Pausad</v>
      </c>
    </row>
    <row r="74" spans="3:10" hidden="1" outlineLevel="1" x14ac:dyDescent="0.25">
      <c r="C74" s="107" t="str">
        <f>'Valbara Tjänster'!BN1</f>
        <v>Statistiktjänst Organisations-statistik</v>
      </c>
      <c r="D74" s="114">
        <f>'Valbara Tjänster'!BN25</f>
        <v>0</v>
      </c>
      <c r="E74" s="115"/>
      <c r="F74" s="94" t="str">
        <f>'Valbara Tjänster'!BN27</f>
        <v>Kvartal förskott</v>
      </c>
      <c r="G74" s="115"/>
      <c r="H74" s="115" t="str">
        <f>'Valbara Tjänster'!BN28</f>
        <v>Dec,Mar,Jun,Sep</v>
      </c>
      <c r="I74" s="115"/>
      <c r="J74" s="116">
        <f>'Valbara Tjänster'!BN29</f>
        <v>0</v>
      </c>
    </row>
    <row r="75" spans="3:10" ht="45" hidden="1" outlineLevel="1" x14ac:dyDescent="0.25">
      <c r="C75" s="107" t="str">
        <f>'Valbara Tjänster'!BR1</f>
        <v xml:space="preserve">1177 inkorg </v>
      </c>
      <c r="D75" s="114">
        <f>'Valbara Tjänster'!BR25</f>
        <v>839419.36</v>
      </c>
      <c r="E75" s="115"/>
      <c r="F75" s="94" t="str">
        <f>'Valbara Tjänster'!BR27</f>
        <v xml:space="preserve">Volymsbaserad. Faktureras av förvaltning kvartalsvis efterskott </v>
      </c>
      <c r="G75" s="115"/>
      <c r="H75" s="94">
        <f>'Valbara Tjänster'!BR28</f>
        <v>0</v>
      </c>
      <c r="I75" s="115"/>
      <c r="J75" s="220">
        <f>'Valbara Tjänster'!BR29</f>
        <v>0</v>
      </c>
    </row>
    <row r="76" spans="3:10" ht="30" hidden="1" outlineLevel="1" x14ac:dyDescent="0.25">
      <c r="C76" s="107" t="str">
        <f>'Valbara Tjänster'!BV1</f>
        <v>Svevac 
Utgår 2024</v>
      </c>
      <c r="D76" s="114">
        <f>'Valbara Tjänster'!BV25</f>
        <v>0</v>
      </c>
      <c r="E76" s="115"/>
      <c r="F76" s="94" t="str">
        <f>'Valbara Tjänster'!BV27</f>
        <v>Prel. Engång förskott 2023</v>
      </c>
      <c r="G76" s="115"/>
      <c r="H76" s="94" t="str">
        <f>'Valbara Tjänster'!BV28</f>
        <v>Dec,Mars</v>
      </c>
      <c r="I76" s="115"/>
      <c r="J76" s="220" t="str">
        <f>'Valbara Tjänster'!BV29</f>
        <v>Avslutas halvår 2023</v>
      </c>
    </row>
    <row r="77" spans="3:10" ht="15.75" hidden="1" customHeight="1" outlineLevel="1" x14ac:dyDescent="0.25">
      <c r="C77" s="107" t="str">
        <f>'Valbara Tjänster'!BZ1</f>
        <v>Digitalt möte</v>
      </c>
      <c r="D77" s="114">
        <f>'Valbara Tjänster'!BZ25</f>
        <v>0</v>
      </c>
      <c r="E77" s="115"/>
      <c r="F77" s="94" t="str">
        <f>'Valbara Tjänster'!BZ27</f>
        <v>Volymbaserad. Faktureras av förvaltning</v>
      </c>
      <c r="G77" s="115"/>
      <c r="H77" s="94">
        <f>'Valbara Tjänster'!BZ28</f>
        <v>0</v>
      </c>
      <c r="I77" s="115"/>
      <c r="J77" s="220" t="str">
        <f>'Valbara Tjänster'!BZ29</f>
        <v>Prognos</v>
      </c>
    </row>
    <row r="78" spans="3:10" hidden="1" outlineLevel="1" x14ac:dyDescent="0.25">
      <c r="C78" s="107" t="str">
        <f>'Valbara Tjänster'!CD1</f>
        <v>Video och distans Infrastruktur</v>
      </c>
      <c r="D78" s="114">
        <f>'Valbara Tjänster'!CD25</f>
        <v>88747.257863524006</v>
      </c>
      <c r="E78" s="115"/>
      <c r="F78" s="94" t="str">
        <f>'Valbara Tjänster'!CD27</f>
        <v>Kvartal förskott</v>
      </c>
      <c r="G78" s="115"/>
      <c r="H78" s="94" t="str">
        <f>'Valbara Tjänster'!CD28</f>
        <v>Dec,Mar,Jun,Sep</v>
      </c>
      <c r="I78" s="115"/>
      <c r="J78" s="220">
        <f>'Valbara Tjänster'!CD29</f>
        <v>0</v>
      </c>
    </row>
    <row r="79" spans="3:10" hidden="1" outlineLevel="1" x14ac:dyDescent="0.25">
      <c r="C79" s="107" t="str">
        <f>'Valbara Tjänster'!CH1</f>
        <v>Video &amp; distans Flerpartsmöte</v>
      </c>
      <c r="D79" s="114">
        <f>'Valbara Tjänster'!CH25</f>
        <v>0</v>
      </c>
      <c r="E79" s="115"/>
      <c r="F79" s="94" t="str">
        <f>'Valbara Tjänster'!CH27</f>
        <v>Kvartal förskott</v>
      </c>
      <c r="G79" s="115"/>
      <c r="H79" s="94" t="str">
        <f>'Valbara Tjänster'!CH28</f>
        <v>Dec,Mar,Jun,Sep</v>
      </c>
      <c r="I79" s="115"/>
      <c r="J79" s="220">
        <f>'Valbara Tjänster'!CH29</f>
        <v>0</v>
      </c>
    </row>
    <row r="80" spans="3:10" hidden="1" outlineLevel="1" x14ac:dyDescent="0.25">
      <c r="C80" s="107" t="str">
        <f>'Valbara Tjänster'!CL1</f>
        <v xml:space="preserve">1177 Egen provhantering </v>
      </c>
      <c r="D80" s="114">
        <f>'Valbara Tjänster'!CL25</f>
        <v>337303.72000000003</v>
      </c>
      <c r="E80" s="115"/>
      <c r="F80" s="94" t="str">
        <f>'Valbara Tjänster'!CL27</f>
        <v>Kvartal förskott</v>
      </c>
      <c r="G80" s="115"/>
      <c r="H80" s="94" t="str">
        <f>'Valbara Tjänster'!CL28</f>
        <v>Dec,Mar,Jun,Sep</v>
      </c>
      <c r="I80" s="115"/>
      <c r="J80" s="220">
        <f>'Valbara Tjänster'!CL29</f>
        <v>0</v>
      </c>
    </row>
    <row r="81" spans="3:10" ht="30" hidden="1" outlineLevel="1" x14ac:dyDescent="0.25">
      <c r="C81" s="107" t="str">
        <f>'Valbara Tjänster'!CP1</f>
        <v>1177 Symtom- bedömning och hänvisning</v>
      </c>
      <c r="D81" s="114">
        <f>'Valbara Tjänster'!CP25</f>
        <v>0</v>
      </c>
      <c r="E81" s="115"/>
      <c r="F81" s="94" t="str">
        <f>'Valbara Tjänster'!CP27</f>
        <v>Kvartal förskott</v>
      </c>
      <c r="G81" s="115"/>
      <c r="H81" s="94" t="str">
        <f>'Valbara Tjänster'!CP28</f>
        <v>Dec,Mar,Jun,Sep</v>
      </c>
      <c r="I81" s="115"/>
      <c r="J81" s="220" t="str">
        <f>'Valbara Tjänster'!CP29</f>
        <v>Mars 2023 separat sedan kvartalsvis förskott</v>
      </c>
    </row>
    <row r="82" spans="3:10" hidden="1" outlineLevel="1" x14ac:dyDescent="0.25">
      <c r="C82" s="107" t="str">
        <f>'Valbara Tjänster'!CT1</f>
        <v>Underskrifts-tjänst (NY 2023)</v>
      </c>
      <c r="D82" s="114">
        <f>'Valbara Tjänster'!CT25</f>
        <v>0</v>
      </c>
      <c r="E82" s="115"/>
      <c r="F82" s="94" t="str">
        <f>'Valbara Tjänster'!CT27</f>
        <v>Kvartal förskott</v>
      </c>
      <c r="G82" s="115"/>
      <c r="H82" s="94" t="str">
        <f>'Valbara Tjänster'!CT28</f>
        <v>Dec,Mar,Jun,Sep</v>
      </c>
      <c r="I82" s="115"/>
      <c r="J82" s="220">
        <f>'Valbara Tjänster'!CT29</f>
        <v>0</v>
      </c>
    </row>
    <row r="83" spans="3:10" hidden="1" outlineLevel="1" x14ac:dyDescent="0.25">
      <c r="C83" s="107" t="str">
        <f>'Valbara Tjänster'!CX1</f>
        <v>Terminologi-tjänst (ny i förvaltning 2024)</v>
      </c>
      <c r="D83" s="114">
        <f>'Valbara Tjänster'!CX25</f>
        <v>209973.72307017856</v>
      </c>
      <c r="E83" s="115"/>
      <c r="F83" s="94" t="str">
        <f>'Valbara Tjänster'!CX27</f>
        <v>Övergår från utveckling 2024</v>
      </c>
      <c r="G83" s="115"/>
      <c r="H83" s="94" t="str">
        <f>'Valbara Tjänster'!CX28</f>
        <v>Dec,Mar,Jun,Sep</v>
      </c>
      <c r="I83" s="115"/>
      <c r="J83" s="220" t="str">
        <f>'Valbara Tjänster'!CX29</f>
        <v>Faktureras 2023 mot utveckling</v>
      </c>
    </row>
    <row r="84" spans="3:10" hidden="1" outlineLevel="1" x14ac:dyDescent="0.25">
      <c r="C84" s="107" t="str">
        <f>'Valbara Tjänster'!DB1</f>
        <v>Statistiktjänst export</v>
      </c>
      <c r="D84" s="114">
        <f>'Valbara Tjänster'!DB25</f>
        <v>0</v>
      </c>
      <c r="E84" s="115"/>
      <c r="F84" s="94" t="str">
        <f>'Valbara Tjänster'!DB27</f>
        <v>Kvartal förskott</v>
      </c>
      <c r="G84" s="115"/>
      <c r="H84" s="94" t="str">
        <f>'Valbara Tjänster'!DB28</f>
        <v>Dec,Mar,Jun,Sep</v>
      </c>
      <c r="I84" s="115"/>
      <c r="J84" s="220">
        <f>'Valbara Tjänster'!DB29</f>
        <v>0</v>
      </c>
    </row>
    <row r="85" spans="3:10" hidden="1" outlineLevel="1" x14ac:dyDescent="0.25">
      <c r="C85" s="107" t="str">
        <f>'Valbara Tjänster'!DF1</f>
        <v>Beställning läkemedelsnära produkter</v>
      </c>
      <c r="D85" s="114">
        <f>'Valbara Tjänster'!DF25</f>
        <v>0</v>
      </c>
      <c r="E85" s="115"/>
      <c r="F85" s="94" t="str">
        <f>'Valbara Tjänster'!DF27</f>
        <v>Pris ej fastställt</v>
      </c>
      <c r="G85" s="115"/>
      <c r="H85" s="94">
        <f>'Valbara Tjänster'!DF28</f>
        <v>0</v>
      </c>
      <c r="I85" s="115"/>
      <c r="J85" s="220">
        <f>'Valbara Tjänster'!DF29</f>
        <v>0</v>
      </c>
    </row>
    <row r="86" spans="3:10" hidden="1" outlineLevel="1" x14ac:dyDescent="0.25">
      <c r="C86" s="107" t="str">
        <f>'Valbara Tjänster'!DJ1</f>
        <v>Net-Id</v>
      </c>
      <c r="D86" s="114">
        <f>'Valbara Tjänster'!DJ25</f>
        <v>0</v>
      </c>
      <c r="E86" s="115"/>
      <c r="F86" s="94" t="str">
        <f>'Valbara Tjänster'!DJ27</f>
        <v>Väntar på avsiktsförklaring</v>
      </c>
      <c r="G86" s="115"/>
      <c r="H86" s="94">
        <f>'Valbara Tjänster'!DJ28</f>
        <v>0</v>
      </c>
      <c r="I86" s="115"/>
      <c r="J86" s="220">
        <f>'Valbara Tjänster'!DJ29</f>
        <v>0</v>
      </c>
    </row>
    <row r="87" spans="3:10" hidden="1" outlineLevel="1" x14ac:dyDescent="0.25">
      <c r="C87" s="107">
        <f>'Valbara Tjänster'!DN1</f>
        <v>0</v>
      </c>
      <c r="D87" s="114">
        <f>'Valbara Tjänster'!DN25</f>
        <v>0</v>
      </c>
      <c r="E87" s="115"/>
      <c r="F87" s="94">
        <f>'Valbara Tjänster'!DN27</f>
        <v>0</v>
      </c>
      <c r="G87" s="115"/>
      <c r="H87" s="94">
        <f>'Valbara Tjänster'!DN28</f>
        <v>0</v>
      </c>
      <c r="I87" s="115"/>
      <c r="J87" s="220">
        <f>'Valbara Tjänster'!DN29</f>
        <v>0</v>
      </c>
    </row>
    <row r="88" spans="3:10" hidden="1" outlineLevel="1" x14ac:dyDescent="0.25">
      <c r="C88" s="107">
        <f>'Valbara Tjänster'!DR1</f>
        <v>0</v>
      </c>
      <c r="D88" s="114">
        <f>'Valbara Tjänster'!DR25</f>
        <v>0</v>
      </c>
      <c r="E88" s="115"/>
      <c r="F88" s="94">
        <f>'Valbara Tjänster'!DR27</f>
        <v>0</v>
      </c>
      <c r="G88" s="115"/>
      <c r="H88" s="94">
        <f>'Valbara Tjänster'!DR28</f>
        <v>0</v>
      </c>
      <c r="I88" s="115"/>
      <c r="J88" s="220">
        <f>'Valbara Tjänster'!DR29</f>
        <v>0</v>
      </c>
    </row>
    <row r="89" spans="3:10" hidden="1" outlineLevel="1" x14ac:dyDescent="0.25">
      <c r="C89" s="107">
        <f>'Valbara Tjänster'!DV1</f>
        <v>0</v>
      </c>
      <c r="D89" s="114">
        <f>'Valbara Tjänster'!DV25</f>
        <v>0</v>
      </c>
      <c r="E89" s="115"/>
      <c r="F89" s="94">
        <f>'Valbara Tjänster'!DV27</f>
        <v>0</v>
      </c>
      <c r="G89" s="115"/>
      <c r="H89" s="94">
        <f>'Valbara Tjänster'!DV28</f>
        <v>0</v>
      </c>
      <c r="I89" s="115"/>
      <c r="J89" s="220">
        <f>'Valbara Tjänster'!DV29</f>
        <v>0</v>
      </c>
    </row>
    <row r="90" spans="3:10" hidden="1" outlineLevel="1" x14ac:dyDescent="0.25">
      <c r="C90" s="107">
        <f>'Valbara Tjänster'!DZ1</f>
        <v>0</v>
      </c>
      <c r="D90" s="114">
        <f>'Valbara Tjänster'!DZ25</f>
        <v>0</v>
      </c>
      <c r="E90" s="115"/>
      <c r="F90" s="94">
        <f>'Valbara Tjänster'!DZ27</f>
        <v>0</v>
      </c>
      <c r="G90" s="115"/>
      <c r="H90" s="94">
        <f>'Valbara Tjänster'!DZ28</f>
        <v>0</v>
      </c>
      <c r="I90" s="115"/>
      <c r="J90" s="220">
        <f>'Valbara Tjänster'!DZ29</f>
        <v>0</v>
      </c>
    </row>
    <row r="91" spans="3:10" hidden="1" outlineLevel="1" x14ac:dyDescent="0.25">
      <c r="C91" s="107">
        <f>'Valbara Tjänster'!ED1</f>
        <v>0</v>
      </c>
      <c r="D91" s="114">
        <f>'Valbara Tjänster'!ED25</f>
        <v>0</v>
      </c>
      <c r="E91" s="115"/>
      <c r="F91" s="94">
        <f>'Valbara Tjänster'!ED27</f>
        <v>0</v>
      </c>
      <c r="G91" s="115"/>
      <c r="H91" s="94">
        <f>'Valbara Tjänster'!ED28</f>
        <v>0</v>
      </c>
      <c r="I91" s="115"/>
      <c r="J91" s="220">
        <f>'Valbara Tjänster'!ED29</f>
        <v>0</v>
      </c>
    </row>
    <row r="92" spans="3:10" hidden="1" outlineLevel="1" x14ac:dyDescent="0.25">
      <c r="C92" s="107">
        <f>'Valbara Tjänster'!EH1</f>
        <v>0</v>
      </c>
      <c r="D92" s="114">
        <f>'Valbara Tjänster'!EH25</f>
        <v>0</v>
      </c>
      <c r="E92" s="115"/>
      <c r="F92" s="94">
        <f>'Valbara Tjänster'!EH27</f>
        <v>0</v>
      </c>
      <c r="G92" s="115"/>
      <c r="H92" s="94">
        <f>'Valbara Tjänster'!EH28</f>
        <v>0</v>
      </c>
      <c r="I92" s="115"/>
      <c r="J92" s="220">
        <f>'Valbara Tjänster'!EH29</f>
        <v>0</v>
      </c>
    </row>
    <row r="93" spans="3:10" hidden="1" outlineLevel="1" x14ac:dyDescent="0.25">
      <c r="C93" s="107">
        <f>'Valbara Tjänster'!EL1</f>
        <v>0</v>
      </c>
      <c r="D93" s="114">
        <f>'Valbara Tjänster'!EL25</f>
        <v>0</v>
      </c>
      <c r="E93" s="115"/>
      <c r="F93" s="94">
        <f>'Valbara Tjänster'!EL27</f>
        <v>0</v>
      </c>
      <c r="G93" s="115"/>
      <c r="H93" s="94">
        <f>'Valbara Tjänster'!EL28</f>
        <v>0</v>
      </c>
      <c r="I93" s="115"/>
      <c r="J93" s="220">
        <f>'Valbara Tjänster'!EL29</f>
        <v>0</v>
      </c>
    </row>
    <row r="94" spans="3:10" hidden="1" outlineLevel="1" x14ac:dyDescent="0.25">
      <c r="C94" s="107">
        <f>'Valbara Tjänster'!EP1</f>
        <v>0</v>
      </c>
      <c r="D94" s="114">
        <f>'Valbara Tjänster'!EP25</f>
        <v>0</v>
      </c>
      <c r="E94" s="115"/>
      <c r="F94" s="94">
        <f>'Valbara Tjänster'!EP27</f>
        <v>0</v>
      </c>
      <c r="G94" s="115"/>
      <c r="H94" s="94">
        <f>'Valbara Tjänster'!EP28</f>
        <v>0</v>
      </c>
      <c r="I94" s="115"/>
      <c r="J94" s="220">
        <f>'Valbara Tjänster'!EP29</f>
        <v>0</v>
      </c>
    </row>
    <row r="95" spans="3:10" hidden="1" outlineLevel="1" x14ac:dyDescent="0.25">
      <c r="C95" s="107">
        <f>'Valbara Tjänster'!ET1</f>
        <v>0</v>
      </c>
      <c r="D95" s="114">
        <f>'Valbara Tjänster'!ET25</f>
        <v>0</v>
      </c>
      <c r="E95" s="115"/>
      <c r="F95" s="94">
        <f>'Valbara Tjänster'!ET27</f>
        <v>0</v>
      </c>
      <c r="G95" s="115"/>
      <c r="H95" s="94">
        <f>'Valbara Tjänster'!ET28</f>
        <v>0</v>
      </c>
      <c r="I95" s="115"/>
      <c r="J95" s="220">
        <f>'Valbara Tjänster'!ET29</f>
        <v>0</v>
      </c>
    </row>
    <row r="96" spans="3:10" hidden="1" outlineLevel="1" x14ac:dyDescent="0.25">
      <c r="C96" s="107">
        <f>'Valbara Tjänster'!EX1</f>
        <v>0</v>
      </c>
      <c r="D96" s="114">
        <f>'Valbara Tjänster'!EX25</f>
        <v>0</v>
      </c>
      <c r="E96" s="115"/>
      <c r="F96" s="94">
        <f>'Valbara Tjänster'!EX27</f>
        <v>0</v>
      </c>
      <c r="G96" s="115"/>
      <c r="H96" s="94">
        <f>'Valbara Tjänster'!EX28</f>
        <v>0</v>
      </c>
      <c r="I96" s="115"/>
      <c r="J96" s="220">
        <f>'Valbara Tjänster'!EX29</f>
        <v>0</v>
      </c>
    </row>
    <row r="97" spans="3:10" hidden="1" outlineLevel="1" x14ac:dyDescent="0.25">
      <c r="C97" s="107">
        <f>'Valbara Tjänster'!FB1</f>
        <v>0</v>
      </c>
      <c r="D97" s="114">
        <f>'Valbara Tjänster'!FB25</f>
        <v>0</v>
      </c>
      <c r="E97" s="115"/>
      <c r="F97" s="94">
        <f>'Valbara Tjänster'!FB27</f>
        <v>0</v>
      </c>
      <c r="G97" s="115"/>
      <c r="H97" s="94">
        <f>'Valbara Tjänster'!FB28</f>
        <v>0</v>
      </c>
      <c r="I97" s="115"/>
      <c r="J97" s="220">
        <f>'Valbara Tjänster'!FB29</f>
        <v>0</v>
      </c>
    </row>
    <row r="98" spans="3:10" hidden="1" outlineLevel="1" x14ac:dyDescent="0.25">
      <c r="C98" s="107">
        <f>'Valbara Tjänster'!FF1</f>
        <v>0</v>
      </c>
      <c r="D98" s="114">
        <f>'Valbara Tjänster'!FF25</f>
        <v>0</v>
      </c>
      <c r="E98" s="115"/>
      <c r="F98" s="94">
        <f>'Valbara Tjänster'!FF27</f>
        <v>0</v>
      </c>
      <c r="G98" s="115"/>
      <c r="H98" s="94">
        <f>'Valbara Tjänster'!FF28</f>
        <v>0</v>
      </c>
      <c r="I98" s="115"/>
      <c r="J98" s="220">
        <f>'Valbara Tjänster'!FF29</f>
        <v>0</v>
      </c>
    </row>
    <row r="99" spans="3:10" hidden="1" outlineLevel="1" x14ac:dyDescent="0.25">
      <c r="C99" s="107">
        <f>'Valbara Tjänster'!FJ1</f>
        <v>0</v>
      </c>
      <c r="D99" s="114">
        <f>'Valbara Tjänster'!FJ25</f>
        <v>0</v>
      </c>
      <c r="E99" s="115"/>
      <c r="F99" s="94">
        <f>'Valbara Tjänster'!FJ27</f>
        <v>0</v>
      </c>
      <c r="G99" s="115"/>
      <c r="H99" s="94">
        <f>'Valbara Tjänster'!FJ28</f>
        <v>0</v>
      </c>
      <c r="I99" s="115"/>
      <c r="J99" s="220">
        <f>'Valbara Tjänster'!FJ29</f>
        <v>0</v>
      </c>
    </row>
    <row r="100" spans="3:10" hidden="1" outlineLevel="1" x14ac:dyDescent="0.25">
      <c r="C100" s="107">
        <f>'Valbara Tjänster'!FN1</f>
        <v>0</v>
      </c>
      <c r="D100" s="114">
        <f>'Valbara Tjänster'!FN25</f>
        <v>0</v>
      </c>
      <c r="E100" s="115"/>
      <c r="F100" s="94">
        <f>'Valbara Tjänster'!FN27</f>
        <v>0</v>
      </c>
      <c r="G100" s="115"/>
      <c r="H100" s="94">
        <f>'Valbara Tjänster'!FN28</f>
        <v>0</v>
      </c>
      <c r="I100" s="115"/>
      <c r="J100" s="220">
        <f>'Valbara Tjänster'!FN29</f>
        <v>0</v>
      </c>
    </row>
    <row r="101" spans="3:10" hidden="1" outlineLevel="1" x14ac:dyDescent="0.25">
      <c r="C101" s="107">
        <f>'Valbara Tjänster'!FR1</f>
        <v>0</v>
      </c>
      <c r="D101" s="114">
        <f>'Valbara Tjänster'!FR25</f>
        <v>0</v>
      </c>
      <c r="E101" s="115"/>
      <c r="F101" s="94">
        <f>'Valbara Tjänster'!FR27</f>
        <v>0</v>
      </c>
      <c r="G101" s="115"/>
      <c r="H101" s="94">
        <f>'Valbara Tjänster'!FR28</f>
        <v>0</v>
      </c>
      <c r="I101" s="115"/>
      <c r="J101" s="220">
        <f>'Valbara Tjänster'!FR29</f>
        <v>0</v>
      </c>
    </row>
    <row r="102" spans="3:10" hidden="1" outlineLevel="1" x14ac:dyDescent="0.25">
      <c r="C102" s="107">
        <f>'Valbara Tjänster'!FV1</f>
        <v>0</v>
      </c>
      <c r="D102" s="114">
        <f>'Valbara Tjänster'!FV25</f>
        <v>0</v>
      </c>
      <c r="E102" s="115"/>
      <c r="F102" s="94">
        <f>'Valbara Tjänster'!FV27</f>
        <v>0</v>
      </c>
      <c r="G102" s="115"/>
      <c r="H102" s="94">
        <f>'Valbara Tjänster'!FV28</f>
        <v>0</v>
      </c>
      <c r="I102" s="115"/>
      <c r="J102" s="220">
        <f>'Valbara Tjänster'!FV29</f>
        <v>0</v>
      </c>
    </row>
    <row r="103" spans="3:10" hidden="1" outlineLevel="1" x14ac:dyDescent="0.25">
      <c r="C103" s="107">
        <f>'Valbara Tjänster'!FZ1</f>
        <v>0</v>
      </c>
      <c r="D103" s="114">
        <f>'Valbara Tjänster'!FZ25</f>
        <v>0</v>
      </c>
      <c r="E103" s="115"/>
      <c r="F103" s="94">
        <f>'Valbara Tjänster'!FZ27</f>
        <v>0</v>
      </c>
      <c r="G103" s="115"/>
      <c r="H103" s="94">
        <f>'Valbara Tjänster'!FZ28</f>
        <v>0</v>
      </c>
      <c r="I103" s="115"/>
      <c r="J103" s="220">
        <f>'Valbara Tjänster'!FZ29</f>
        <v>0</v>
      </c>
    </row>
    <row r="104" spans="3:10" hidden="1" outlineLevel="1" x14ac:dyDescent="0.25">
      <c r="C104" s="107">
        <f>'Valbara Tjänster'!GD1</f>
        <v>0</v>
      </c>
      <c r="D104" s="114">
        <f>'Valbara Tjänster'!GD25</f>
        <v>0</v>
      </c>
      <c r="E104" s="115"/>
      <c r="F104" s="94">
        <f>'Valbara Tjänster'!GD27</f>
        <v>0</v>
      </c>
      <c r="G104" s="115"/>
      <c r="H104" s="94">
        <f>'Valbara Tjänster'!GD28</f>
        <v>0</v>
      </c>
      <c r="I104" s="115"/>
      <c r="J104" s="220">
        <f>'Valbara Tjänster'!GD29</f>
        <v>0</v>
      </c>
    </row>
    <row r="105" spans="3:10" hidden="1" outlineLevel="1" x14ac:dyDescent="0.25">
      <c r="C105" s="107">
        <f>'Valbara Tjänster'!GH1</f>
        <v>0</v>
      </c>
      <c r="D105" s="114">
        <f>'Valbara Tjänster'!GH25</f>
        <v>0</v>
      </c>
      <c r="E105" s="115"/>
      <c r="F105" s="94">
        <f>'Valbara Tjänster'!GH27</f>
        <v>0</v>
      </c>
      <c r="G105" s="115"/>
      <c r="H105" s="94">
        <f>'Valbara Tjänster'!GH28</f>
        <v>0</v>
      </c>
      <c r="I105" s="115"/>
      <c r="J105" s="220">
        <f>'Valbara Tjänster'!GH29</f>
        <v>0</v>
      </c>
    </row>
    <row r="106" spans="3:10" hidden="1" outlineLevel="1" x14ac:dyDescent="0.25">
      <c r="C106" s="107">
        <f>'Valbara Tjänster'!GL1</f>
        <v>0</v>
      </c>
      <c r="D106" s="114">
        <f>'Valbara Tjänster'!GL25</f>
        <v>0</v>
      </c>
      <c r="E106" s="115"/>
      <c r="F106" s="94">
        <f>'Valbara Tjänster'!GL27</f>
        <v>0</v>
      </c>
      <c r="G106" s="115"/>
      <c r="H106" s="94">
        <f>'Valbara Tjänster'!GL28</f>
        <v>0</v>
      </c>
      <c r="I106" s="115"/>
      <c r="J106" s="220">
        <f>'Valbara Tjänster'!GL29</f>
        <v>0</v>
      </c>
    </row>
    <row r="107" spans="3:10" ht="15.75" hidden="1" outlineLevel="1" thickBot="1" x14ac:dyDescent="0.3">
      <c r="C107" s="117">
        <f>'Valbara Tjänster'!GP1</f>
        <v>0</v>
      </c>
      <c r="D107" s="118">
        <f>'Valbara Tjänster'!GP25</f>
        <v>0</v>
      </c>
      <c r="E107" s="119"/>
      <c r="F107" s="95">
        <f>'Valbara Tjänster'!GP27</f>
        <v>0</v>
      </c>
      <c r="G107" s="119"/>
      <c r="H107" s="95">
        <f>'Valbara Tjänster'!GP28</f>
        <v>0</v>
      </c>
      <c r="I107" s="119"/>
      <c r="J107" s="221">
        <f>'Valbara Tjänster'!GP29</f>
        <v>0</v>
      </c>
    </row>
    <row r="108" spans="3:10" hidden="1" outlineLevel="1" x14ac:dyDescent="0.25">
      <c r="C108" s="115"/>
      <c r="D108" s="114"/>
      <c r="E108" s="115"/>
      <c r="F108" s="94"/>
      <c r="G108" s="115"/>
      <c r="H108" s="94"/>
      <c r="I108" s="115"/>
      <c r="J108" s="94"/>
    </row>
    <row r="109" spans="3:10" ht="15.75" collapsed="1" thickBot="1" x14ac:dyDescent="0.3">
      <c r="C109" s="115"/>
      <c r="D109" s="115"/>
      <c r="E109" s="115"/>
      <c r="F109" s="94"/>
      <c r="G109" s="115"/>
      <c r="H109" s="115"/>
      <c r="I109" s="115"/>
      <c r="J109" s="115"/>
    </row>
    <row r="110" spans="3:10" ht="21" x14ac:dyDescent="0.25">
      <c r="C110" s="108" t="s">
        <v>58</v>
      </c>
      <c r="D110" s="109">
        <f>SUM(D111:D131)</f>
        <v>1078150.2271988438</v>
      </c>
      <c r="E110" s="110"/>
      <c r="F110" s="93" t="s">
        <v>39</v>
      </c>
      <c r="G110" s="111"/>
      <c r="H110" s="124"/>
      <c r="I110" s="110"/>
      <c r="J110" s="122"/>
    </row>
    <row r="111" spans="3:10" ht="14.25" hidden="1" customHeight="1" outlineLevel="1" x14ac:dyDescent="0.25">
      <c r="C111" s="107" t="str">
        <f>'Gemensamma i utveckling'!C1</f>
        <v>Utvecklingsram 2023</v>
      </c>
      <c r="D111" s="114">
        <f>'Gemensamma i utveckling'!C28</f>
        <v>1078150.2271988438</v>
      </c>
      <c r="E111" s="115"/>
      <c r="F111" s="94" t="str">
        <f>'Gemensamma i utveckling'!C30</f>
        <v xml:space="preserve">Faktureras i januari för helår 2022 </v>
      </c>
      <c r="G111" s="115"/>
      <c r="H111" s="115" t="str">
        <f>'Gemensamma i utveckling'!C31</f>
        <v>Engång</v>
      </c>
      <c r="I111" s="115"/>
      <c r="J111" s="116" t="str">
        <f>'Gemensamma i utveckling'!C32</f>
        <v>Januari</v>
      </c>
    </row>
    <row r="112" spans="3:10" ht="14.25" hidden="1" customHeight="1" outlineLevel="1" x14ac:dyDescent="0.25">
      <c r="C112" s="107" t="str">
        <f>'Gemensamma i utveckling'!D1</f>
        <v>Utveckling/förvaltning 1177 tidboking</v>
      </c>
      <c r="D112" s="114">
        <f>'Gemensamma i utveckling'!D28</f>
        <v>0</v>
      </c>
      <c r="E112" s="115"/>
      <c r="F112" s="94" t="str">
        <f>'Gemensamma i utveckling'!D30</f>
        <v xml:space="preserve"> -</v>
      </c>
      <c r="G112" s="115"/>
      <c r="H112" s="115" t="str">
        <f>'Gemensamma i utveckling'!D31</f>
        <v xml:space="preserve"> -</v>
      </c>
      <c r="I112" s="115"/>
      <c r="J112" s="116" t="str">
        <f>'Gemensamma i utveckling'!D32</f>
        <v xml:space="preserve"> -</v>
      </c>
    </row>
    <row r="113" spans="3:10" ht="14.25" hidden="1" customHeight="1" outlineLevel="1" x14ac:dyDescent="0.25">
      <c r="C113" s="107" t="str">
        <f>'Gemensamma i utveckling'!E1</f>
        <v>Fortsatt utveckling SITHS</v>
      </c>
      <c r="D113" s="114">
        <f>'Gemensamma i utveckling'!E28</f>
        <v>0</v>
      </c>
      <c r="E113" s="115"/>
      <c r="F113" s="94" t="str">
        <f>'Gemensamma i utveckling'!E30</f>
        <v>Ingen fakt 2023</v>
      </c>
      <c r="G113" s="115"/>
      <c r="H113" s="115" t="str">
        <f>'Gemensamma i utveckling'!E31</f>
        <v xml:space="preserve"> -</v>
      </c>
      <c r="I113" s="115"/>
      <c r="J113" s="116" t="str">
        <f>'Gemensamma i utveckling'!E32</f>
        <v xml:space="preserve"> -</v>
      </c>
    </row>
    <row r="114" spans="3:10" ht="14.25" hidden="1" customHeight="1" outlineLevel="1" x14ac:dyDescent="0.25">
      <c r="C114" s="107" t="str">
        <f>'Gemensamma i utveckling'!F1</f>
        <v>Pascal NLL-anpassning</v>
      </c>
      <c r="D114" s="114">
        <f>'Gemensamma i utveckling'!F28</f>
        <v>0</v>
      </c>
      <c r="E114" s="115"/>
      <c r="F114" s="94" t="str">
        <f>'Gemensamma i utveckling'!F30</f>
        <v>Ingen fakt 2023</v>
      </c>
      <c r="G114" s="115"/>
      <c r="H114" s="115" t="str">
        <f>'Gemensamma i utveckling'!F31</f>
        <v xml:space="preserve"> -</v>
      </c>
      <c r="I114" s="115"/>
      <c r="J114" s="116" t="str">
        <f>'Gemensamma i utveckling'!F32</f>
        <v xml:space="preserve"> -</v>
      </c>
    </row>
    <row r="115" spans="3:10" ht="14.25" hidden="1" customHeight="1" outlineLevel="1" x14ac:dyDescent="0.25">
      <c r="C115" s="107" t="str">
        <f>'Gemensamma i utveckling'!G1</f>
        <v>Utbyte av Säkerhetstj.</v>
      </c>
      <c r="D115" s="114">
        <f>'Gemensamma i utveckling'!G28</f>
        <v>0</v>
      </c>
      <c r="E115" s="115"/>
      <c r="F115" s="94" t="str">
        <f>'Gemensamma i utveckling'!G30</f>
        <v>Ingen fakt 2023</v>
      </c>
      <c r="G115" s="115"/>
      <c r="H115" s="115" t="str">
        <f>'Gemensamma i utveckling'!G31</f>
        <v xml:space="preserve"> -</v>
      </c>
      <c r="I115" s="115"/>
      <c r="J115" s="116" t="str">
        <f>'Gemensamma i utveckling'!G32</f>
        <v xml:space="preserve"> -</v>
      </c>
    </row>
    <row r="116" spans="3:10" ht="14.25" hidden="1" customHeight="1" outlineLevel="1" x14ac:dyDescent="0.25">
      <c r="C116" s="107" t="str">
        <f>'Gemensamma i utveckling'!H1</f>
        <v>Ny katalogtjänst HSA</v>
      </c>
      <c r="D116" s="114">
        <f>'Gemensamma i utveckling'!H28</f>
        <v>0</v>
      </c>
      <c r="E116" s="115"/>
      <c r="F116" s="94" t="str">
        <f>'Gemensamma i utveckling'!H30</f>
        <v>Ingen fakt 2023</v>
      </c>
      <c r="G116" s="115"/>
      <c r="H116" s="115" t="str">
        <f>'Gemensamma i utveckling'!H31</f>
        <v xml:space="preserve"> -</v>
      </c>
      <c r="I116" s="115"/>
      <c r="J116" s="116" t="str">
        <f>'Gemensamma i utveckling'!H32</f>
        <v xml:space="preserve"> -</v>
      </c>
    </row>
    <row r="117" spans="3:10" ht="14.25" hidden="1" customHeight="1" outlineLevel="1" x14ac:dyDescent="0.25">
      <c r="C117" s="107" t="str">
        <f>'Gemensamma i utveckling'!I1</f>
        <v>Journalen &amp; NPÖ plattformsutv.</v>
      </c>
      <c r="D117" s="114">
        <f>'Gemensamma i utveckling'!I28</f>
        <v>0</v>
      </c>
      <c r="E117" s="115"/>
      <c r="F117" s="94" t="str">
        <f>'Gemensamma i utveckling'!I30</f>
        <v>Ingen fakt 2023</v>
      </c>
      <c r="G117" s="115"/>
      <c r="H117" s="115" t="str">
        <f>'Gemensamma i utveckling'!I31</f>
        <v xml:space="preserve"> -</v>
      </c>
      <c r="I117" s="115"/>
      <c r="J117" s="116" t="str">
        <f>'Gemensamma i utveckling'!I32</f>
        <v xml:space="preserve"> -</v>
      </c>
    </row>
    <row r="118" spans="3:10" ht="14.25" hidden="1" customHeight="1" outlineLevel="1" x14ac:dyDescent="0.25">
      <c r="C118" s="107" t="str">
        <f>'Gemensamma i utveckling'!J1</f>
        <v xml:space="preserve">Hitta och jämför hjälpmedel på 1177 </v>
      </c>
      <c r="D118" s="114">
        <f>'Gemensamma i utveckling'!J28</f>
        <v>0</v>
      </c>
      <c r="E118" s="115"/>
      <c r="F118" s="94" t="str">
        <f>'Gemensamma i utveckling'!J30</f>
        <v>Ingen avs.förkl. Sannolikt finansiering utv.ram</v>
      </c>
      <c r="G118" s="115"/>
      <c r="H118" s="115" t="str">
        <f>'Gemensamma i utveckling'!J31</f>
        <v xml:space="preserve"> -</v>
      </c>
      <c r="I118" s="115"/>
      <c r="J118" s="116" t="str">
        <f>'Gemensamma i utveckling'!J32</f>
        <v xml:space="preserve"> -</v>
      </c>
    </row>
    <row r="119" spans="3:10" ht="14.25" hidden="1" customHeight="1" outlineLevel="1" x14ac:dyDescent="0.25">
      <c r="C119" s="107" t="str">
        <f>'Gemensamma i utveckling'!K1</f>
        <v>Självbetjäning Hjälpmedel Via 1177</v>
      </c>
      <c r="D119" s="114">
        <f>'Gemensamma i utveckling'!K28</f>
        <v>0</v>
      </c>
      <c r="E119" s="115"/>
      <c r="F119" s="94" t="str">
        <f>'Gemensamma i utveckling'!K30</f>
        <v>Väntar på avsiktsförklaring</v>
      </c>
      <c r="G119" s="115"/>
      <c r="H119" s="115">
        <f>'Gemensamma i utveckling'!K31</f>
        <v>0</v>
      </c>
      <c r="I119" s="115"/>
      <c r="J119" s="116" t="str">
        <f>'Gemensamma i utveckling'!K32</f>
        <v xml:space="preserve"> -</v>
      </c>
    </row>
    <row r="120" spans="3:10" ht="14.25" hidden="1" customHeight="1" outlineLevel="1" x14ac:dyDescent="0.25">
      <c r="C120" s="107">
        <f>'Gemensamma i utveckling'!L1</f>
        <v>0</v>
      </c>
      <c r="D120" s="114">
        <f>'Gemensamma i utveckling'!L28</f>
        <v>0</v>
      </c>
      <c r="E120" s="115"/>
      <c r="F120" s="94">
        <f>'Gemensamma i utveckling'!L30</f>
        <v>0</v>
      </c>
      <c r="G120" s="115"/>
      <c r="H120" s="115">
        <f>'Gemensamma i utveckling'!L31</f>
        <v>0</v>
      </c>
      <c r="I120" s="115"/>
      <c r="J120" s="116">
        <f>'Gemensamma i utveckling'!L32</f>
        <v>0</v>
      </c>
    </row>
    <row r="121" spans="3:10" ht="14.25" hidden="1" customHeight="1" outlineLevel="1" x14ac:dyDescent="0.25">
      <c r="C121" s="107">
        <f>'Gemensamma i utveckling'!M1</f>
        <v>0</v>
      </c>
      <c r="D121" s="114">
        <f>'Gemensamma i utveckling'!M28</f>
        <v>0</v>
      </c>
      <c r="E121" s="115"/>
      <c r="F121" s="94">
        <f>'Gemensamma i utveckling'!M30</f>
        <v>0</v>
      </c>
      <c r="G121" s="115"/>
      <c r="H121" s="115">
        <f>'Gemensamma i utveckling'!M31</f>
        <v>0</v>
      </c>
      <c r="I121" s="115"/>
      <c r="J121" s="116">
        <f>'Gemensamma i utveckling'!M32</f>
        <v>0</v>
      </c>
    </row>
    <row r="122" spans="3:10" ht="14.25" hidden="1" customHeight="1" outlineLevel="1" x14ac:dyDescent="0.25">
      <c r="C122" s="107">
        <f>'Gemensamma i utveckling'!N1</f>
        <v>0</v>
      </c>
      <c r="D122" s="114">
        <f>'Gemensamma i utveckling'!N28</f>
        <v>0</v>
      </c>
      <c r="E122" s="115"/>
      <c r="F122" s="94">
        <f>'Gemensamma i utveckling'!N30</f>
        <v>0</v>
      </c>
      <c r="G122" s="115"/>
      <c r="H122" s="115">
        <f>'Gemensamma i utveckling'!N31</f>
        <v>0</v>
      </c>
      <c r="I122" s="115"/>
      <c r="J122" s="116">
        <f>'Gemensamma i utveckling'!N32</f>
        <v>0</v>
      </c>
    </row>
    <row r="123" spans="3:10" ht="14.25" hidden="1" customHeight="1" outlineLevel="1" x14ac:dyDescent="0.25">
      <c r="C123" s="107">
        <f>'Gemensamma i utveckling'!O1</f>
        <v>0</v>
      </c>
      <c r="D123" s="114">
        <f>'Gemensamma i utveckling'!O28</f>
        <v>0</v>
      </c>
      <c r="E123" s="115"/>
      <c r="F123" s="94">
        <f>'Gemensamma i utveckling'!O30</f>
        <v>0</v>
      </c>
      <c r="G123" s="115"/>
      <c r="H123" s="115">
        <f>'Gemensamma i utveckling'!O31</f>
        <v>0</v>
      </c>
      <c r="I123" s="115"/>
      <c r="J123" s="116">
        <f>'Gemensamma i utveckling'!O32</f>
        <v>0</v>
      </c>
    </row>
    <row r="124" spans="3:10" ht="14.25" hidden="1" customHeight="1" outlineLevel="1" x14ac:dyDescent="0.25">
      <c r="C124" s="107">
        <f>'Gemensamma i utveckling'!P1</f>
        <v>0</v>
      </c>
      <c r="D124" s="114">
        <f>'Gemensamma i utveckling'!P28</f>
        <v>0</v>
      </c>
      <c r="E124" s="115"/>
      <c r="F124" s="94">
        <f>'Gemensamma i utveckling'!P30</f>
        <v>0</v>
      </c>
      <c r="G124" s="115"/>
      <c r="H124" s="115">
        <f>'Gemensamma i utveckling'!P31</f>
        <v>0</v>
      </c>
      <c r="I124" s="115"/>
      <c r="J124" s="116">
        <f>'Gemensamma i utveckling'!P32</f>
        <v>0</v>
      </c>
    </row>
    <row r="125" spans="3:10" ht="14.25" hidden="1" customHeight="1" outlineLevel="1" x14ac:dyDescent="0.25">
      <c r="C125" s="107">
        <f>'Gemensamma i utveckling'!Q1</f>
        <v>0</v>
      </c>
      <c r="D125" s="114">
        <f>'Gemensamma i utveckling'!Q28</f>
        <v>0</v>
      </c>
      <c r="E125" s="115"/>
      <c r="F125" s="94">
        <f>'Gemensamma i utveckling'!Q30</f>
        <v>0</v>
      </c>
      <c r="G125" s="115"/>
      <c r="H125" s="115">
        <f>'Gemensamma i utveckling'!Q31</f>
        <v>0</v>
      </c>
      <c r="I125" s="115"/>
      <c r="J125" s="116">
        <f>'Gemensamma i utveckling'!Q32</f>
        <v>0</v>
      </c>
    </row>
    <row r="126" spans="3:10" ht="14.25" hidden="1" customHeight="1" outlineLevel="1" x14ac:dyDescent="0.25">
      <c r="C126" s="107">
        <f>'Gemensamma i utveckling'!R1</f>
        <v>0</v>
      </c>
      <c r="D126" s="114">
        <f>'Gemensamma i utveckling'!R28</f>
        <v>0</v>
      </c>
      <c r="E126" s="115"/>
      <c r="F126" s="94">
        <f>'Gemensamma i utveckling'!R30</f>
        <v>0</v>
      </c>
      <c r="G126" s="115"/>
      <c r="H126" s="115">
        <f>'Gemensamma i utveckling'!R31</f>
        <v>0</v>
      </c>
      <c r="I126" s="115"/>
      <c r="J126" s="116">
        <f>'Gemensamma i utveckling'!R32</f>
        <v>0</v>
      </c>
    </row>
    <row r="127" spans="3:10" ht="14.25" hidden="1" customHeight="1" outlineLevel="1" x14ac:dyDescent="0.25">
      <c r="C127" s="107">
        <f>'Gemensamma i utveckling'!S1</f>
        <v>0</v>
      </c>
      <c r="D127" s="114">
        <f>'Gemensamma i utveckling'!S28</f>
        <v>0</v>
      </c>
      <c r="E127" s="115"/>
      <c r="F127" s="94">
        <f>'Gemensamma i utveckling'!S30</f>
        <v>0</v>
      </c>
      <c r="G127" s="115"/>
      <c r="H127" s="115">
        <f>'Gemensamma i utveckling'!S31</f>
        <v>0</v>
      </c>
      <c r="I127" s="115"/>
      <c r="J127" s="116">
        <f>'Gemensamma i utveckling'!S32</f>
        <v>0</v>
      </c>
    </row>
    <row r="128" spans="3:10" ht="14.25" hidden="1" customHeight="1" outlineLevel="1" x14ac:dyDescent="0.25">
      <c r="C128" s="107">
        <f>'Gemensamma i utveckling'!T1</f>
        <v>0</v>
      </c>
      <c r="D128" s="114">
        <f>'Gemensamma i utveckling'!T28</f>
        <v>0</v>
      </c>
      <c r="E128" s="115"/>
      <c r="F128" s="94">
        <f>'Gemensamma i utveckling'!T30</f>
        <v>0</v>
      </c>
      <c r="G128" s="115"/>
      <c r="H128" s="115">
        <f>'Gemensamma i utveckling'!T31</f>
        <v>0</v>
      </c>
      <c r="I128" s="115"/>
      <c r="J128" s="116">
        <f>'Gemensamma i utveckling'!T32</f>
        <v>0</v>
      </c>
    </row>
    <row r="129" spans="3:10" ht="14.25" hidden="1" customHeight="1" outlineLevel="1" x14ac:dyDescent="0.25">
      <c r="C129" s="107">
        <f>'Gemensamma i utveckling'!U1</f>
        <v>0</v>
      </c>
      <c r="D129" s="114">
        <f>'Gemensamma i utveckling'!U28</f>
        <v>0</v>
      </c>
      <c r="E129" s="115"/>
      <c r="F129" s="94">
        <f>'Gemensamma i utveckling'!U30</f>
        <v>0</v>
      </c>
      <c r="G129" s="115"/>
      <c r="H129" s="115">
        <f>'Gemensamma i utveckling'!U31</f>
        <v>0</v>
      </c>
      <c r="I129" s="115"/>
      <c r="J129" s="116">
        <f>'Gemensamma i utveckling'!U32</f>
        <v>0</v>
      </c>
    </row>
    <row r="130" spans="3:10" ht="14.25" hidden="1" customHeight="1" outlineLevel="1" x14ac:dyDescent="0.25">
      <c r="C130" s="107">
        <f>'Gemensamma i utveckling'!V1</f>
        <v>0</v>
      </c>
      <c r="D130" s="114">
        <f>'Gemensamma i utveckling'!V28</f>
        <v>0</v>
      </c>
      <c r="E130" s="115"/>
      <c r="F130" s="94">
        <f>'Gemensamma i utveckling'!V30</f>
        <v>0</v>
      </c>
      <c r="G130" s="115"/>
      <c r="H130" s="115">
        <f>'Gemensamma i utveckling'!V31</f>
        <v>0</v>
      </c>
      <c r="I130" s="115"/>
      <c r="J130" s="116">
        <f>'Gemensamma i utveckling'!V32</f>
        <v>0</v>
      </c>
    </row>
    <row r="131" spans="3:10" ht="14.25" hidden="1" customHeight="1" outlineLevel="1" thickBot="1" x14ac:dyDescent="0.3">
      <c r="C131" s="117">
        <f>'Gemensamma i utveckling'!W1</f>
        <v>0</v>
      </c>
      <c r="D131" s="118">
        <f>'Gemensamma i utveckling'!W28</f>
        <v>0</v>
      </c>
      <c r="E131" s="119"/>
      <c r="F131" s="95">
        <f>'Gemensamma i utveckling'!W30</f>
        <v>0</v>
      </c>
      <c r="G131" s="119"/>
      <c r="H131" s="119">
        <f>'Gemensamma i utveckling'!W31</f>
        <v>0</v>
      </c>
      <c r="I131" s="119"/>
      <c r="J131" s="120">
        <f>'Gemensamma i utveckling'!W32</f>
        <v>0</v>
      </c>
    </row>
    <row r="132" spans="3:10" hidden="1" outlineLevel="1" x14ac:dyDescent="0.25">
      <c r="C132" s="115"/>
      <c r="D132" s="114"/>
      <c r="E132" s="115"/>
      <c r="F132" s="94"/>
      <c r="G132" s="115"/>
      <c r="H132" s="115"/>
      <c r="I132" s="115"/>
      <c r="J132" s="115"/>
    </row>
    <row r="133" spans="3:10" ht="15.75" collapsed="1" thickBot="1" x14ac:dyDescent="0.3">
      <c r="C133" s="115"/>
      <c r="D133" s="115"/>
      <c r="E133" s="115"/>
      <c r="F133" s="94"/>
      <c r="G133" s="115"/>
      <c r="H133" s="115"/>
      <c r="I133" s="115"/>
      <c r="J133" s="115"/>
    </row>
    <row r="134" spans="3:10" ht="21" x14ac:dyDescent="0.25">
      <c r="C134" s="108" t="s">
        <v>59</v>
      </c>
      <c r="D134" s="109">
        <f>SUM(D135:D163)</f>
        <v>729665.29269764002</v>
      </c>
      <c r="E134" s="110"/>
      <c r="F134" s="110" t="s">
        <v>39</v>
      </c>
      <c r="G134" s="110"/>
      <c r="H134" s="110"/>
      <c r="I134" s="110"/>
      <c r="J134" s="122"/>
    </row>
    <row r="135" spans="3:10" hidden="1" outlineLevel="1" x14ac:dyDescent="0.25">
      <c r="C135" s="107" t="str">
        <f>'Valbara i utveckling'!F1</f>
        <v>Terminologitjänst NY!</v>
      </c>
      <c r="D135" s="114">
        <f>'Valbara i utveckling'!F28</f>
        <v>0</v>
      </c>
      <c r="E135" s="115"/>
      <c r="F135" s="115" t="str">
        <f>'Valbara i utveckling'!F30</f>
        <v>Kvartal förskott</v>
      </c>
      <c r="G135" s="115"/>
      <c r="H135" s="115" t="str">
        <f>'Valbara i utveckling'!F31</f>
        <v>Dec,Mar,Jun,Sep</v>
      </c>
      <c r="I135" s="115"/>
      <c r="J135" s="116">
        <f>'Valbara i utveckling'!F32</f>
        <v>0</v>
      </c>
    </row>
    <row r="136" spans="3:10" hidden="1" outlineLevel="1" x14ac:dyDescent="0.25">
      <c r="C136" s="107" t="str">
        <f>'Valbara i utveckling'!J1</f>
        <v xml:space="preserve"> Verksamhetsstöd 1177 på telefon</v>
      </c>
      <c r="D136" s="114">
        <f>'Valbara i utveckling'!J28</f>
        <v>729665.29269764002</v>
      </c>
      <c r="E136" s="115"/>
      <c r="F136" s="115" t="str">
        <f>'Valbara i utveckling'!J30</f>
        <v>Kvartal förskott</v>
      </c>
      <c r="G136" s="115"/>
      <c r="H136" s="115" t="str">
        <f>'Valbara i utveckling'!J31</f>
        <v>Dec,Mar,Jun,Sep</v>
      </c>
      <c r="I136" s="115"/>
      <c r="J136" s="126">
        <f>'Valbara i utveckling'!J32</f>
        <v>0</v>
      </c>
    </row>
    <row r="137" spans="3:10" ht="16.899999999999999" hidden="1" customHeight="1" outlineLevel="1" x14ac:dyDescent="0.25">
      <c r="C137" s="107" t="str">
        <f>'Valbara i utveckling'!N1</f>
        <v>ViSam</v>
      </c>
      <c r="D137" s="114">
        <f>'Valbara i utveckling'!N28</f>
        <v>0</v>
      </c>
      <c r="E137" s="115"/>
      <c r="F137" s="115" t="str">
        <f>'Valbara i utveckling'!N30</f>
        <v>Väntar avsiktsförklaring</v>
      </c>
      <c r="G137" s="115"/>
      <c r="H137" s="115">
        <f>'Valbara i utveckling'!N31</f>
        <v>0</v>
      </c>
      <c r="I137" s="115"/>
      <c r="J137" s="126">
        <f>'Valbara i utveckling'!N32</f>
        <v>0</v>
      </c>
    </row>
    <row r="138" spans="3:10" ht="12.95" hidden="1" customHeight="1" outlineLevel="1" x14ac:dyDescent="0.25">
      <c r="C138" s="107" t="str">
        <f>'Valbara i utveckling'!R1</f>
        <v>1177 symtombedömning och hänvisning "Listning"</v>
      </c>
      <c r="D138" s="114">
        <f>'Valbara i utveckling'!R28</f>
        <v>0</v>
      </c>
      <c r="E138" s="115"/>
      <c r="F138" s="115" t="str">
        <f>'Valbara i utveckling'!R30</f>
        <v>Faktureras ej 2023</v>
      </c>
      <c r="G138" s="115"/>
      <c r="H138" s="115">
        <f>'Valbara i utveckling'!R31</f>
        <v>0</v>
      </c>
      <c r="I138" s="115"/>
      <c r="J138" s="126" t="str">
        <f>'Valbara i utveckling'!R32</f>
        <v>Väntar Avsiktsförkl</v>
      </c>
    </row>
    <row r="139" spans="3:10" ht="14.25" hidden="1" customHeight="1" outlineLevel="1" x14ac:dyDescent="0.25">
      <c r="C139" s="107">
        <f>'Valbara i utveckling'!V1</f>
        <v>0</v>
      </c>
      <c r="D139" s="114">
        <f>'Valbara i utveckling'!V28</f>
        <v>0</v>
      </c>
      <c r="E139" s="115"/>
      <c r="F139" s="94">
        <f>'Valbara i utveckling'!V30</f>
        <v>0</v>
      </c>
      <c r="G139" s="115"/>
      <c r="H139" s="94">
        <f>'Valbara i utveckling'!V31</f>
        <v>0</v>
      </c>
      <c r="I139" s="115"/>
      <c r="J139" s="126">
        <f>'Valbara i utveckling'!V32</f>
        <v>0</v>
      </c>
    </row>
    <row r="140" spans="3:10" hidden="1" outlineLevel="1" x14ac:dyDescent="0.25">
      <c r="C140" s="107">
        <f>'Valbara i utveckling'!Z1</f>
        <v>0</v>
      </c>
      <c r="D140" s="114">
        <f>'Valbara i utveckling'!Z28</f>
        <v>0</v>
      </c>
      <c r="E140" s="115"/>
      <c r="F140" s="115">
        <f>'Valbara i utveckling'!Z30</f>
        <v>0</v>
      </c>
      <c r="G140" s="115"/>
      <c r="H140" s="115">
        <f>'Valbara i utveckling'!Z31</f>
        <v>0</v>
      </c>
      <c r="I140" s="115"/>
      <c r="J140" s="126">
        <f>'Valbara i utveckling'!Z32</f>
        <v>0</v>
      </c>
    </row>
    <row r="141" spans="3:10" hidden="1" outlineLevel="1" x14ac:dyDescent="0.25">
      <c r="C141" s="107">
        <f>'Valbara i utveckling'!AD1</f>
        <v>0</v>
      </c>
      <c r="D141" s="114">
        <f>'Valbara i utveckling'!AD28</f>
        <v>0</v>
      </c>
      <c r="E141" s="115"/>
      <c r="F141" s="115">
        <f>'Valbara i utveckling'!AD30</f>
        <v>0</v>
      </c>
      <c r="G141" s="115"/>
      <c r="H141" s="115">
        <f>'Valbara i utveckling'!AD31</f>
        <v>0</v>
      </c>
      <c r="I141" s="115"/>
      <c r="J141" s="126">
        <f>'Valbara i utveckling'!AD32</f>
        <v>0</v>
      </c>
    </row>
    <row r="142" spans="3:10" hidden="1" outlineLevel="1" x14ac:dyDescent="0.25">
      <c r="C142" s="107">
        <f>'Valbara i utveckling'!AH1</f>
        <v>0</v>
      </c>
      <c r="D142" s="114">
        <f>'Valbara i utveckling'!AH28</f>
        <v>0</v>
      </c>
      <c r="E142" s="115"/>
      <c r="F142" s="115">
        <f>'Valbara i utveckling'!AH30</f>
        <v>0</v>
      </c>
      <c r="G142" s="115"/>
      <c r="H142" s="115">
        <f>'Valbara i utveckling'!AH31</f>
        <v>0</v>
      </c>
      <c r="I142" s="115"/>
      <c r="J142" s="126">
        <f>'Valbara i utveckling'!AH32</f>
        <v>0</v>
      </c>
    </row>
    <row r="143" spans="3:10" hidden="1" outlineLevel="1" x14ac:dyDescent="0.25">
      <c r="C143" s="107">
        <f>'Valbara i utveckling'!AL1</f>
        <v>0</v>
      </c>
      <c r="D143" s="114">
        <f>'Valbara i utveckling'!AL28</f>
        <v>0</v>
      </c>
      <c r="E143" s="115"/>
      <c r="F143" s="115">
        <f>'Valbara i utveckling'!AL30</f>
        <v>0</v>
      </c>
      <c r="G143" s="115"/>
      <c r="H143" s="115">
        <f>'Valbara i utveckling'!AL31</f>
        <v>0</v>
      </c>
      <c r="I143" s="115"/>
      <c r="J143" s="126">
        <f>'Valbara i utveckling'!AL32</f>
        <v>0</v>
      </c>
    </row>
    <row r="144" spans="3:10" hidden="1" outlineLevel="1" x14ac:dyDescent="0.25">
      <c r="C144" s="107">
        <f>'Valbara i utveckling'!AP1</f>
        <v>0</v>
      </c>
      <c r="D144" s="114">
        <f>'Valbara i utveckling'!AP28</f>
        <v>0</v>
      </c>
      <c r="E144" s="115"/>
      <c r="F144" s="115">
        <f>'Valbara i utveckling'!AP30</f>
        <v>0</v>
      </c>
      <c r="G144" s="115"/>
      <c r="H144" s="115">
        <f>'Valbara i utveckling'!AP31</f>
        <v>0</v>
      </c>
      <c r="I144" s="115"/>
      <c r="J144" s="126">
        <f>'Valbara i utveckling'!AP32</f>
        <v>0</v>
      </c>
    </row>
    <row r="145" spans="3:10" hidden="1" outlineLevel="1" x14ac:dyDescent="0.25">
      <c r="C145" s="107">
        <f>'Valbara i utveckling'!AT1</f>
        <v>0</v>
      </c>
      <c r="D145" s="114">
        <f>'Valbara i utveckling'!AT28</f>
        <v>0</v>
      </c>
      <c r="E145" s="115"/>
      <c r="F145" s="115">
        <f>'Valbara i utveckling'!AT30</f>
        <v>0</v>
      </c>
      <c r="G145" s="115"/>
      <c r="H145" s="115">
        <f>'Valbara i utveckling'!AT31</f>
        <v>0</v>
      </c>
      <c r="I145" s="115"/>
      <c r="J145" s="126">
        <f>'Valbara i utveckling'!AT32</f>
        <v>0</v>
      </c>
    </row>
    <row r="146" spans="3:10" hidden="1" outlineLevel="1" x14ac:dyDescent="0.25">
      <c r="C146" s="107">
        <f>'Valbara i utveckling'!AX1</f>
        <v>0</v>
      </c>
      <c r="D146" s="114">
        <f>'Valbara i utveckling'!AX28</f>
        <v>0</v>
      </c>
      <c r="E146" s="115"/>
      <c r="F146" s="115">
        <f>'Valbara i utveckling'!AX30</f>
        <v>0</v>
      </c>
      <c r="G146" s="115"/>
      <c r="H146" s="115">
        <f>'Valbara i utveckling'!AX31</f>
        <v>0</v>
      </c>
      <c r="I146" s="115"/>
      <c r="J146" s="126">
        <f>'Valbara i utveckling'!AX32</f>
        <v>0</v>
      </c>
    </row>
    <row r="147" spans="3:10" hidden="1" outlineLevel="1" x14ac:dyDescent="0.25">
      <c r="C147" s="107">
        <f>'Valbara i utveckling'!BB1</f>
        <v>0</v>
      </c>
      <c r="D147" s="114">
        <f>'Valbara i utveckling'!BB28</f>
        <v>0</v>
      </c>
      <c r="E147" s="115"/>
      <c r="F147" s="115">
        <f>'Valbara i utveckling'!BB30</f>
        <v>0</v>
      </c>
      <c r="G147" s="115"/>
      <c r="H147" s="115">
        <f>'Valbara i utveckling'!BB31</f>
        <v>0</v>
      </c>
      <c r="I147" s="115"/>
      <c r="J147" s="126">
        <f>'Valbara i utveckling'!BB32</f>
        <v>0</v>
      </c>
    </row>
    <row r="148" spans="3:10" hidden="1" outlineLevel="1" x14ac:dyDescent="0.25">
      <c r="C148" s="107">
        <f>'Valbara i utveckling'!BF1</f>
        <v>0</v>
      </c>
      <c r="D148" s="114">
        <f>'Valbara i utveckling'!BF28</f>
        <v>0</v>
      </c>
      <c r="E148" s="115"/>
      <c r="F148" s="115">
        <f>'Valbara i utveckling'!BF30</f>
        <v>0</v>
      </c>
      <c r="G148" s="115"/>
      <c r="H148" s="115">
        <f>'Valbara i utveckling'!BF31</f>
        <v>0</v>
      </c>
      <c r="I148" s="115"/>
      <c r="J148" s="126">
        <f>'Valbara i utveckling'!BF32</f>
        <v>0</v>
      </c>
    </row>
    <row r="149" spans="3:10" hidden="1" outlineLevel="1" x14ac:dyDescent="0.25">
      <c r="C149" s="107">
        <f>'Valbara i utveckling'!BJ1</f>
        <v>0</v>
      </c>
      <c r="D149" s="114">
        <f>'Valbara i utveckling'!BJ28</f>
        <v>0</v>
      </c>
      <c r="E149" s="115"/>
      <c r="F149" s="115">
        <f>'Valbara i utveckling'!BJ30</f>
        <v>0</v>
      </c>
      <c r="G149" s="115"/>
      <c r="H149" s="115">
        <f>'Valbara i utveckling'!BJ31</f>
        <v>0</v>
      </c>
      <c r="I149" s="115"/>
      <c r="J149" s="126">
        <f>'Valbara i utveckling'!BJ32</f>
        <v>0</v>
      </c>
    </row>
    <row r="150" spans="3:10" hidden="1" outlineLevel="1" x14ac:dyDescent="0.25">
      <c r="C150" s="107">
        <f>'Valbara i utveckling'!BN1</f>
        <v>0</v>
      </c>
      <c r="D150" s="114">
        <f>'Valbara i utveckling'!BN28</f>
        <v>0</v>
      </c>
      <c r="E150" s="115"/>
      <c r="F150" s="115">
        <f>'Valbara i utveckling'!BN30</f>
        <v>0</v>
      </c>
      <c r="G150" s="115"/>
      <c r="H150" s="115">
        <f>'Valbara i utveckling'!BN31</f>
        <v>0</v>
      </c>
      <c r="I150" s="115"/>
      <c r="J150" s="126">
        <f>'Valbara i utveckling'!BN32</f>
        <v>0</v>
      </c>
    </row>
    <row r="151" spans="3:10" hidden="1" outlineLevel="1" x14ac:dyDescent="0.25">
      <c r="C151" s="107">
        <f>'Valbara i utveckling'!BR1</f>
        <v>0</v>
      </c>
      <c r="D151" s="114">
        <f>'Valbara i utveckling'!BR28</f>
        <v>0</v>
      </c>
      <c r="E151" s="115"/>
      <c r="F151" s="115">
        <f>'Valbara i utveckling'!BR30</f>
        <v>0</v>
      </c>
      <c r="G151" s="115"/>
      <c r="H151" s="115">
        <f>'Valbara i utveckling'!BR31</f>
        <v>0</v>
      </c>
      <c r="I151" s="115"/>
      <c r="J151" s="116">
        <f>'Valbara i utveckling'!BR32</f>
        <v>0</v>
      </c>
    </row>
    <row r="152" spans="3:10" hidden="1" outlineLevel="1" x14ac:dyDescent="0.25">
      <c r="C152" s="107">
        <f>'Valbara i utveckling'!BV1</f>
        <v>0</v>
      </c>
      <c r="D152" s="114">
        <f>'Valbara i utveckling'!BV28</f>
        <v>0</v>
      </c>
      <c r="E152" s="115"/>
      <c r="F152" s="115">
        <f>'Valbara i utveckling'!BV30</f>
        <v>0</v>
      </c>
      <c r="G152" s="115"/>
      <c r="H152" s="115">
        <f>'Valbara i utveckling'!BV31</f>
        <v>0</v>
      </c>
      <c r="I152" s="115"/>
      <c r="J152" s="116">
        <f>'Valbara i utveckling'!BV32</f>
        <v>0</v>
      </c>
    </row>
    <row r="153" spans="3:10" hidden="1" outlineLevel="1" x14ac:dyDescent="0.25">
      <c r="C153" s="107">
        <f>'Valbara i utveckling'!BZ1</f>
        <v>0</v>
      </c>
      <c r="D153" s="114">
        <f>'Valbara i utveckling'!BZ28</f>
        <v>0</v>
      </c>
      <c r="E153" s="115"/>
      <c r="F153" s="115">
        <f>'Valbara i utveckling'!BZ30</f>
        <v>0</v>
      </c>
      <c r="G153" s="115"/>
      <c r="H153" s="115">
        <f>'Valbara i utveckling'!BZ31</f>
        <v>0</v>
      </c>
      <c r="I153" s="115"/>
      <c r="J153" s="116">
        <f>'Valbara i utveckling'!BZ32</f>
        <v>0</v>
      </c>
    </row>
    <row r="154" spans="3:10" hidden="1" outlineLevel="1" x14ac:dyDescent="0.25">
      <c r="C154" s="222">
        <f>'Valbara i utveckling'!CD1</f>
        <v>0</v>
      </c>
      <c r="D154" s="114">
        <f>'Valbara i utveckling'!CD28</f>
        <v>0</v>
      </c>
      <c r="F154" s="90">
        <f>'Valbara i utveckling'!CD30</f>
        <v>0</v>
      </c>
      <c r="H154" s="90">
        <f>'Valbara i utveckling'!CD31</f>
        <v>0</v>
      </c>
      <c r="J154" s="223">
        <f>'Valbara i utveckling'!CD32</f>
        <v>0</v>
      </c>
    </row>
    <row r="155" spans="3:10" hidden="1" outlineLevel="1" x14ac:dyDescent="0.25">
      <c r="C155" s="222">
        <f>'Valbara i utveckling'!CH1</f>
        <v>0</v>
      </c>
      <c r="D155" s="114">
        <f>'Valbara i utveckling'!CH28</f>
        <v>0</v>
      </c>
      <c r="F155" s="90">
        <f>'Valbara i utveckling'!CH30</f>
        <v>0</v>
      </c>
      <c r="H155" s="90">
        <f>'Valbara i utveckling'!CH31</f>
        <v>0</v>
      </c>
      <c r="J155" s="223">
        <f>'Valbara i utveckling'!CH32</f>
        <v>0</v>
      </c>
    </row>
    <row r="156" spans="3:10" hidden="1" outlineLevel="1" x14ac:dyDescent="0.25">
      <c r="C156" s="222">
        <f>'Valbara i utveckling'!CL1</f>
        <v>0</v>
      </c>
      <c r="D156" s="114">
        <f>'Valbara i utveckling'!CL28</f>
        <v>0</v>
      </c>
      <c r="F156" s="90">
        <f>'Valbara i utveckling'!CL30</f>
        <v>0</v>
      </c>
      <c r="H156" s="90">
        <f>'Valbara i utveckling'!CL31</f>
        <v>0</v>
      </c>
      <c r="J156" s="223">
        <f>'Valbara i utveckling'!CL32</f>
        <v>0</v>
      </c>
    </row>
    <row r="157" spans="3:10" hidden="1" outlineLevel="1" x14ac:dyDescent="0.25">
      <c r="C157" s="222">
        <f>'Valbara i utveckling'!CP1</f>
        <v>0</v>
      </c>
      <c r="D157" s="114">
        <f>'Valbara i utveckling'!CP28</f>
        <v>0</v>
      </c>
      <c r="F157" s="90">
        <f>'Valbara i utveckling'!CP30</f>
        <v>0</v>
      </c>
      <c r="H157" s="90">
        <f>'Valbara i utveckling'!CP31</f>
        <v>0</v>
      </c>
      <c r="J157" s="223">
        <f>'Valbara i utveckling'!CP32</f>
        <v>0</v>
      </c>
    </row>
    <row r="158" spans="3:10" hidden="1" outlineLevel="1" x14ac:dyDescent="0.25">
      <c r="C158" s="222">
        <f>'Valbara i utveckling'!CT1</f>
        <v>0</v>
      </c>
      <c r="D158" s="114">
        <f>'Valbara i utveckling'!CT28</f>
        <v>0</v>
      </c>
      <c r="F158" s="90">
        <f>'Valbara i utveckling'!CT30</f>
        <v>0</v>
      </c>
      <c r="H158" s="90">
        <f>'Valbara i utveckling'!CT31</f>
        <v>0</v>
      </c>
      <c r="J158" s="223">
        <f>'Valbara i utveckling'!CT32</f>
        <v>0</v>
      </c>
    </row>
    <row r="159" spans="3:10" hidden="1" outlineLevel="1" x14ac:dyDescent="0.25">
      <c r="C159" s="222">
        <f>'Valbara i utveckling'!CX1</f>
        <v>0</v>
      </c>
      <c r="D159" s="114">
        <f>'Valbara i utveckling'!CX28</f>
        <v>0</v>
      </c>
      <c r="F159" s="90">
        <f>'Valbara i utveckling'!CX30</f>
        <v>0</v>
      </c>
      <c r="H159" s="90">
        <f>'Valbara i utveckling'!CX31</f>
        <v>0</v>
      </c>
      <c r="J159" s="223">
        <f>'Valbara i utveckling'!CX32</f>
        <v>0</v>
      </c>
    </row>
    <row r="160" spans="3:10" hidden="1" outlineLevel="1" x14ac:dyDescent="0.25">
      <c r="C160" s="222">
        <f>'Valbara i utveckling'!DB1</f>
        <v>0</v>
      </c>
      <c r="D160" s="114">
        <f>'Valbara i utveckling'!DB28</f>
        <v>0</v>
      </c>
      <c r="F160" s="90">
        <f>'Valbara i utveckling'!DB30</f>
        <v>0</v>
      </c>
      <c r="H160" s="90">
        <f>'Valbara i utveckling'!DB31</f>
        <v>0</v>
      </c>
      <c r="J160" s="223">
        <f>'Valbara i utveckling'!DB32</f>
        <v>0</v>
      </c>
    </row>
    <row r="161" spans="3:10" hidden="1" outlineLevel="1" x14ac:dyDescent="0.25">
      <c r="C161" s="222">
        <f>'Valbara i utveckling'!DF1</f>
        <v>0</v>
      </c>
      <c r="D161" s="114">
        <f>'Valbara i utveckling'!DF28</f>
        <v>0</v>
      </c>
      <c r="F161" s="90">
        <f>'Valbara i utveckling'!DF30</f>
        <v>0</v>
      </c>
      <c r="H161" s="90">
        <f>'Valbara i utveckling'!DF31</f>
        <v>0</v>
      </c>
      <c r="J161" s="223">
        <f>'Valbara i utveckling'!DF32</f>
        <v>0</v>
      </c>
    </row>
    <row r="162" spans="3:10" hidden="1" outlineLevel="1" x14ac:dyDescent="0.25">
      <c r="C162" s="222">
        <f>'Valbara i utveckling'!DJ1</f>
        <v>0</v>
      </c>
      <c r="D162" s="114">
        <f>'Valbara i utveckling'!DJ28</f>
        <v>0</v>
      </c>
      <c r="F162" s="90">
        <f>'Valbara i utveckling'!DJ30</f>
        <v>0</v>
      </c>
      <c r="H162" s="90">
        <f>'Valbara i utveckling'!DJ31</f>
        <v>0</v>
      </c>
      <c r="J162" s="223">
        <f>'Valbara i utveckling'!DJ32</f>
        <v>0</v>
      </c>
    </row>
    <row r="163" spans="3:10" ht="13.5" hidden="1" customHeight="1" outlineLevel="1" thickBot="1" x14ac:dyDescent="0.3">
      <c r="C163" s="224">
        <f>'Valbara i utveckling'!DN1</f>
        <v>0</v>
      </c>
      <c r="D163" s="118">
        <f>'Valbara i utveckling'!DN28</f>
        <v>0</v>
      </c>
      <c r="E163" s="225"/>
      <c r="F163" s="225">
        <f>'Valbara i utveckling'!DN30</f>
        <v>0</v>
      </c>
      <c r="G163" s="225"/>
      <c r="H163" s="225">
        <f>'Valbara i utveckling'!DN31</f>
        <v>0</v>
      </c>
      <c r="I163" s="225"/>
      <c r="J163" s="226">
        <f>'Valbara i utveckling'!DN32</f>
        <v>0</v>
      </c>
    </row>
    <row r="164" spans="3:10" collapsed="1" x14ac:dyDescent="0.25"/>
  </sheetData>
  <mergeCells count="3">
    <mergeCell ref="C2:J2"/>
    <mergeCell ref="A3:A7"/>
    <mergeCell ref="C3:J3"/>
  </mergeCells>
  <conditionalFormatting sqref="D8:D5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Z93"/>
  <sheetViews>
    <sheetView tabSelected="1" zoomScaleNormal="100" workbookViewId="0">
      <pane xSplit="4" ySplit="8" topLeftCell="E9" activePane="bottomRight" state="frozen"/>
      <selection activeCell="B4" sqref="B4"/>
      <selection pane="topRight" activeCell="B4" sqref="B4"/>
      <selection pane="bottomLeft" activeCell="B4" sqref="B4"/>
      <selection pane="bottomRight" activeCell="AI59" sqref="AI59"/>
    </sheetView>
  </sheetViews>
  <sheetFormatPr defaultRowHeight="15" outlineLevelRow="1" outlineLevelCol="1" x14ac:dyDescent="0.25"/>
  <cols>
    <col min="1" max="1" width="12.5703125" style="8" customWidth="1" outlineLevel="1"/>
    <col min="2" max="2" width="34.7109375" customWidth="1"/>
    <col min="3" max="3" width="20.42578125" hidden="1" customWidth="1"/>
    <col min="4" max="4" width="14.5703125" style="7" customWidth="1"/>
    <col min="5" max="20" width="15.7109375" customWidth="1"/>
    <col min="21" max="21" width="16.42578125" customWidth="1"/>
    <col min="22" max="22" width="15.7109375" customWidth="1"/>
    <col min="23" max="23" width="17.140625" customWidth="1"/>
    <col min="24" max="31" width="15.7109375" customWidth="1"/>
    <col min="32" max="32" width="14.5703125" customWidth="1"/>
    <col min="33" max="33" width="14.85546875" customWidth="1"/>
    <col min="34" max="34" width="13.85546875" customWidth="1"/>
    <col min="35" max="35" width="16" customWidth="1"/>
    <col min="36" max="36" width="15.85546875" customWidth="1"/>
    <col min="37" max="37" width="15" customWidth="1"/>
    <col min="38" max="38" width="13.7109375" customWidth="1"/>
    <col min="39" max="52" width="14.28515625" customWidth="1"/>
  </cols>
  <sheetData>
    <row r="1" spans="1:52" s="1" customFormat="1" ht="21.75" hidden="1" thickBot="1" x14ac:dyDescent="0.3">
      <c r="A1" s="245"/>
      <c r="B1" s="319" t="s">
        <v>133</v>
      </c>
      <c r="C1" s="246"/>
      <c r="D1" s="247"/>
      <c r="E1" s="248">
        <v>9003</v>
      </c>
      <c r="F1" s="248">
        <v>9004</v>
      </c>
      <c r="G1" s="248">
        <v>9005</v>
      </c>
      <c r="H1" s="248">
        <v>9008</v>
      </c>
      <c r="I1" s="248">
        <v>9010</v>
      </c>
      <c r="J1" s="248">
        <v>9011</v>
      </c>
      <c r="K1" s="248">
        <v>9012</v>
      </c>
      <c r="L1" s="248">
        <v>9014</v>
      </c>
      <c r="M1" s="248">
        <v>9016</v>
      </c>
      <c r="N1" s="248">
        <v>9017</v>
      </c>
      <c r="O1" s="248">
        <v>9020</v>
      </c>
      <c r="P1" s="248">
        <v>9021</v>
      </c>
      <c r="Q1" s="248">
        <v>9023</v>
      </c>
      <c r="R1" s="248">
        <v>9024</v>
      </c>
      <c r="S1" s="248">
        <v>9025</v>
      </c>
      <c r="T1" s="248">
        <v>9026</v>
      </c>
      <c r="U1" s="248">
        <v>9027</v>
      </c>
      <c r="V1" s="248">
        <v>9028</v>
      </c>
      <c r="W1" s="248">
        <v>9029</v>
      </c>
      <c r="X1" s="248">
        <v>9030</v>
      </c>
      <c r="Y1" s="248">
        <v>9031</v>
      </c>
      <c r="Z1" s="248">
        <v>9032</v>
      </c>
      <c r="AA1" s="248">
        <v>9034</v>
      </c>
      <c r="AB1" s="248">
        <v>9040</v>
      </c>
      <c r="AC1" s="249"/>
      <c r="AD1" s="249"/>
      <c r="AE1" s="249"/>
      <c r="AF1" s="248">
        <v>9002</v>
      </c>
      <c r="AG1" s="249"/>
      <c r="AH1" s="249"/>
      <c r="AI1" s="249"/>
      <c r="AJ1" s="249"/>
      <c r="AK1" s="249"/>
      <c r="AL1" s="250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</row>
    <row r="2" spans="1:52" s="4" customFormat="1" ht="51" customHeight="1" x14ac:dyDescent="0.25">
      <c r="A2" s="78" t="s">
        <v>265</v>
      </c>
      <c r="B2" s="320"/>
      <c r="C2" s="276"/>
      <c r="D2" s="300" t="s">
        <v>414</v>
      </c>
      <c r="E2" s="252" t="s">
        <v>61</v>
      </c>
      <c r="F2" s="21" t="s">
        <v>62</v>
      </c>
      <c r="G2" s="252" t="s">
        <v>63</v>
      </c>
      <c r="H2" s="21" t="s">
        <v>328</v>
      </c>
      <c r="I2" s="252" t="s">
        <v>368</v>
      </c>
      <c r="J2" s="21" t="s">
        <v>369</v>
      </c>
      <c r="K2" s="252" t="s">
        <v>370</v>
      </c>
      <c r="L2" s="21" t="s">
        <v>132</v>
      </c>
      <c r="M2" s="21" t="s">
        <v>0</v>
      </c>
      <c r="N2" s="21" t="s">
        <v>1</v>
      </c>
      <c r="O2" s="21" t="s">
        <v>29</v>
      </c>
      <c r="P2" s="21" t="s">
        <v>378</v>
      </c>
      <c r="Q2" s="21" t="s">
        <v>236</v>
      </c>
      <c r="R2" s="21" t="s">
        <v>3</v>
      </c>
      <c r="S2" s="21" t="s">
        <v>4</v>
      </c>
      <c r="T2" s="21" t="s">
        <v>5</v>
      </c>
      <c r="U2" s="21" t="s">
        <v>379</v>
      </c>
      <c r="V2" s="21" t="s">
        <v>274</v>
      </c>
      <c r="W2" s="21" t="s">
        <v>329</v>
      </c>
      <c r="X2" s="21" t="s">
        <v>208</v>
      </c>
      <c r="Y2" s="21" t="s">
        <v>6</v>
      </c>
      <c r="Z2" s="21" t="s">
        <v>380</v>
      </c>
      <c r="AA2" s="21" t="s">
        <v>381</v>
      </c>
      <c r="AB2" s="21" t="s">
        <v>64</v>
      </c>
      <c r="AC2" s="21" t="s">
        <v>51</v>
      </c>
      <c r="AD2" s="21" t="s">
        <v>52</v>
      </c>
      <c r="AE2" s="21" t="s">
        <v>382</v>
      </c>
      <c r="AF2" s="268" t="s">
        <v>330</v>
      </c>
      <c r="AG2" s="21" t="s">
        <v>351</v>
      </c>
      <c r="AH2" s="277" t="s">
        <v>429</v>
      </c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</row>
    <row r="3" spans="1:52" s="4" customFormat="1" ht="13.7" customHeight="1" thickBot="1" x14ac:dyDescent="0.3">
      <c r="A3" s="78"/>
      <c r="B3" s="65"/>
      <c r="C3"/>
      <c r="D3" s="2"/>
      <c r="E3" s="3">
        <v>9003</v>
      </c>
      <c r="F3" s="65">
        <v>9004</v>
      </c>
      <c r="G3" s="3">
        <v>9005</v>
      </c>
      <c r="H3" s="65">
        <v>9008</v>
      </c>
      <c r="I3" s="3">
        <v>9010</v>
      </c>
      <c r="J3" s="65">
        <v>9011</v>
      </c>
      <c r="K3" s="3">
        <v>9012</v>
      </c>
      <c r="L3" s="65">
        <v>9014</v>
      </c>
      <c r="M3" s="65">
        <v>9016</v>
      </c>
      <c r="N3" s="65">
        <v>9017</v>
      </c>
      <c r="O3" s="65">
        <v>9020</v>
      </c>
      <c r="P3" s="65">
        <v>9021</v>
      </c>
      <c r="Q3" s="65">
        <v>9023</v>
      </c>
      <c r="R3" s="65">
        <v>9024</v>
      </c>
      <c r="S3" s="65">
        <v>9026</v>
      </c>
      <c r="T3" s="65">
        <v>9027</v>
      </c>
      <c r="U3" s="65">
        <v>9050</v>
      </c>
      <c r="V3" s="65">
        <v>9141</v>
      </c>
      <c r="W3" s="65">
        <v>9030</v>
      </c>
      <c r="X3" s="65">
        <v>9031</v>
      </c>
      <c r="Y3" s="65">
        <v>9034</v>
      </c>
      <c r="Z3" s="65">
        <v>9035</v>
      </c>
      <c r="AA3" s="65">
        <v>9040</v>
      </c>
      <c r="AB3" s="65">
        <v>9045</v>
      </c>
      <c r="AC3" s="65">
        <v>9114</v>
      </c>
      <c r="AD3" s="65">
        <v>9115</v>
      </c>
      <c r="AE3" s="65">
        <v>9049</v>
      </c>
      <c r="AF3" s="79">
        <v>9146</v>
      </c>
      <c r="AG3" s="65"/>
      <c r="AH3" s="65">
        <v>9152</v>
      </c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</row>
    <row r="4" spans="1:52" s="5" customFormat="1" ht="23.1" customHeight="1" thickBot="1" x14ac:dyDescent="0.3">
      <c r="A4" s="192"/>
      <c r="B4" s="301" t="s">
        <v>415</v>
      </c>
      <c r="C4" s="193"/>
      <c r="D4" s="194">
        <f>SUM(E4:AZ4)</f>
        <v>692089915</v>
      </c>
      <c r="E4" s="306">
        <v>51198720</v>
      </c>
      <c r="F4" s="307">
        <v>6100640</v>
      </c>
      <c r="G4" s="306">
        <v>1187520</v>
      </c>
      <c r="H4" s="307">
        <v>11567840</v>
      </c>
      <c r="I4" s="306">
        <v>83204880</v>
      </c>
      <c r="J4" s="307">
        <v>60683920.000000007</v>
      </c>
      <c r="K4" s="306">
        <v>65886320.000000007</v>
      </c>
      <c r="L4" s="307">
        <v>4120479.9999999995</v>
      </c>
      <c r="M4" s="307">
        <v>4305040</v>
      </c>
      <c r="N4" s="307">
        <v>3003760</v>
      </c>
      <c r="O4" s="307">
        <v>9988160</v>
      </c>
      <c r="P4" s="307">
        <v>27565040</v>
      </c>
      <c r="Q4" s="307">
        <v>14657760</v>
      </c>
      <c r="R4" s="307">
        <v>15294160</v>
      </c>
      <c r="S4" s="307">
        <v>3370160</v>
      </c>
      <c r="T4" s="307">
        <v>9924160</v>
      </c>
      <c r="U4" s="307">
        <v>7423040</v>
      </c>
      <c r="V4" s="307">
        <v>33696000</v>
      </c>
      <c r="W4" s="307">
        <v>48288240</v>
      </c>
      <c r="X4" s="307">
        <v>19897840</v>
      </c>
      <c r="Y4" s="307">
        <v>10525840</v>
      </c>
      <c r="Z4" s="307">
        <v>8530000</v>
      </c>
      <c r="AA4" s="307">
        <v>37262160</v>
      </c>
      <c r="AB4" s="307">
        <v>3751760</v>
      </c>
      <c r="AC4" s="307">
        <v>82985760.000000015</v>
      </c>
      <c r="AD4" s="307">
        <v>24010480</v>
      </c>
      <c r="AE4" s="307">
        <v>6257520</v>
      </c>
      <c r="AF4" s="308">
        <v>8706880</v>
      </c>
      <c r="AG4" s="273">
        <f>SUM(AG9:AG29)</f>
        <v>13037000</v>
      </c>
      <c r="AH4" s="309">
        <v>15658835</v>
      </c>
      <c r="AI4" s="194"/>
      <c r="AJ4" s="194">
        <v>0</v>
      </c>
      <c r="AK4" s="194">
        <v>0</v>
      </c>
      <c r="AL4" s="194">
        <v>0</v>
      </c>
      <c r="AM4" s="194">
        <v>0</v>
      </c>
      <c r="AN4" s="194">
        <v>0</v>
      </c>
      <c r="AO4" s="194">
        <v>0</v>
      </c>
      <c r="AP4" s="194">
        <v>0</v>
      </c>
      <c r="AQ4" s="194">
        <v>0</v>
      </c>
      <c r="AR4" s="194">
        <v>0</v>
      </c>
      <c r="AS4" s="194">
        <v>0</v>
      </c>
      <c r="AT4" s="194">
        <v>0</v>
      </c>
      <c r="AU4" s="194">
        <v>0</v>
      </c>
      <c r="AV4" s="194">
        <v>0</v>
      </c>
      <c r="AW4" s="194">
        <v>0</v>
      </c>
      <c r="AX4" s="194">
        <v>0</v>
      </c>
      <c r="AY4" s="194">
        <v>0</v>
      </c>
      <c r="AZ4" s="194">
        <v>0</v>
      </c>
    </row>
    <row r="5" spans="1:52" s="5" customFormat="1" ht="15" customHeight="1" x14ac:dyDescent="0.25">
      <c r="A5" s="178"/>
      <c r="B5" s="179" t="s">
        <v>55</v>
      </c>
      <c r="C5" s="180"/>
      <c r="D5" s="181">
        <f>D4/$A$8</f>
        <v>65.894755468435136</v>
      </c>
      <c r="E5" s="183">
        <f t="shared" ref="E5:AK5" si="0">E4/$A$8</f>
        <v>4.8746948359981221</v>
      </c>
      <c r="F5" s="235">
        <f t="shared" si="0"/>
        <v>0.58084964437164799</v>
      </c>
      <c r="G5" s="183">
        <f t="shared" si="0"/>
        <v>0.11306527998443106</v>
      </c>
      <c r="H5" s="235">
        <f t="shared" si="0"/>
        <v>1.1013886658036083</v>
      </c>
      <c r="I5" s="183">
        <f t="shared" si="0"/>
        <v>7.9220417788929769</v>
      </c>
      <c r="J5" s="235">
        <v>6.0914262352161899</v>
      </c>
      <c r="K5" s="183">
        <f t="shared" si="0"/>
        <v>6.2731197941456314</v>
      </c>
      <c r="L5" s="235">
        <f t="shared" si="0"/>
        <v>0.39231610825101759</v>
      </c>
      <c r="M5" s="235">
        <f t="shared" si="0"/>
        <v>0.4098882990974258</v>
      </c>
      <c r="N5" s="235">
        <f t="shared" si="0"/>
        <v>0.28599178574342715</v>
      </c>
      <c r="O5" s="235">
        <f t="shared" si="0"/>
        <v>0.95098533660847384</v>
      </c>
      <c r="P5" s="235">
        <f t="shared" si="0"/>
        <v>2.6245022950199082</v>
      </c>
      <c r="Q5" s="235">
        <f t="shared" si="0"/>
        <v>1.3955838540358008</v>
      </c>
      <c r="R5" s="235">
        <f t="shared" si="0"/>
        <v>1.4561763023163281</v>
      </c>
      <c r="S5" s="235">
        <f>S4/$A$8</f>
        <v>0.32087719279871513</v>
      </c>
      <c r="T5" s="235">
        <f>T4/$A$8</f>
        <v>0.94489181572545411</v>
      </c>
      <c r="U5" s="235">
        <f t="shared" ref="U5:AE5" si="1">U4/$A$8</f>
        <v>0.70675701961704318</v>
      </c>
      <c r="V5" s="235">
        <f>V4/$A$8</f>
        <v>3.2082387449098868</v>
      </c>
      <c r="W5" s="235">
        <f t="shared" si="1"/>
        <v>4.5975843569416961</v>
      </c>
      <c r="X5" s="235">
        <f t="shared" si="1"/>
        <v>1.8944984932341449</v>
      </c>
      <c r="Y5" s="235">
        <f t="shared" si="1"/>
        <v>1.0021785289269434</v>
      </c>
      <c r="Z5" s="235">
        <f t="shared" si="1"/>
        <v>0.81215208018997309</v>
      </c>
      <c r="AA5" s="235">
        <f t="shared" si="1"/>
        <v>3.5477773454128498</v>
      </c>
      <c r="AB5" s="235">
        <f t="shared" si="1"/>
        <v>0.35720981106372024</v>
      </c>
      <c r="AC5" s="235">
        <f t="shared" si="1"/>
        <v>7.9011790867697398</v>
      </c>
      <c r="AD5" s="235">
        <f t="shared" si="1"/>
        <v>2.2860681451769924</v>
      </c>
      <c r="AE5" s="235">
        <f t="shared" si="1"/>
        <v>0.59578638743615009</v>
      </c>
      <c r="AF5" s="182">
        <f>AF4/$A$8</f>
        <v>0.82899304853041889</v>
      </c>
      <c r="AG5" s="275" t="s">
        <v>157</v>
      </c>
      <c r="AH5" s="183">
        <f t="shared" si="0"/>
        <v>1.490897469941566</v>
      </c>
      <c r="AI5" s="235">
        <f t="shared" si="0"/>
        <v>0</v>
      </c>
      <c r="AJ5" s="235">
        <f t="shared" si="0"/>
        <v>0</v>
      </c>
      <c r="AK5" s="235">
        <f t="shared" si="0"/>
        <v>0</v>
      </c>
      <c r="AL5" s="235">
        <f t="shared" ref="AL5:AZ5" si="2">AL4/$A$8</f>
        <v>0</v>
      </c>
      <c r="AM5" s="235">
        <f t="shared" si="2"/>
        <v>0</v>
      </c>
      <c r="AN5" s="235">
        <f t="shared" si="2"/>
        <v>0</v>
      </c>
      <c r="AO5" s="235">
        <f t="shared" si="2"/>
        <v>0</v>
      </c>
      <c r="AP5" s="235">
        <f t="shared" si="2"/>
        <v>0</v>
      </c>
      <c r="AQ5" s="235">
        <f t="shared" si="2"/>
        <v>0</v>
      </c>
      <c r="AR5" s="235">
        <f t="shared" si="2"/>
        <v>0</v>
      </c>
      <c r="AS5" s="235">
        <f t="shared" si="2"/>
        <v>0</v>
      </c>
      <c r="AT5" s="235">
        <f t="shared" si="2"/>
        <v>0</v>
      </c>
      <c r="AU5" s="235">
        <f t="shared" si="2"/>
        <v>0</v>
      </c>
      <c r="AV5" s="235">
        <f t="shared" si="2"/>
        <v>0</v>
      </c>
      <c r="AW5" s="235">
        <f t="shared" si="2"/>
        <v>0</v>
      </c>
      <c r="AX5" s="235">
        <f t="shared" si="2"/>
        <v>0</v>
      </c>
      <c r="AY5" s="235">
        <f t="shared" si="2"/>
        <v>0</v>
      </c>
      <c r="AZ5" s="235">
        <f t="shared" si="2"/>
        <v>0</v>
      </c>
    </row>
    <row r="6" spans="1:52" s="5" customFormat="1" ht="14.25" hidden="1" customHeight="1" x14ac:dyDescent="0.25">
      <c r="A6" s="178"/>
      <c r="B6" s="179" t="s">
        <v>53</v>
      </c>
      <c r="C6" s="180"/>
      <c r="D6" s="184"/>
      <c r="E6" s="185"/>
      <c r="F6" s="175"/>
      <c r="G6" s="185"/>
      <c r="H6" s="175"/>
      <c r="I6" s="185"/>
      <c r="J6" s="175"/>
      <c r="K6" s="18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85"/>
      <c r="AG6" s="175"/>
      <c r="AH6" s="18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</row>
    <row r="7" spans="1:52" s="5" customFormat="1" ht="14.25" customHeight="1" x14ac:dyDescent="0.25">
      <c r="A7" s="186" t="s">
        <v>54</v>
      </c>
      <c r="B7" s="179"/>
      <c r="C7" s="180"/>
      <c r="D7" s="184"/>
      <c r="E7" s="185"/>
      <c r="F7" s="175"/>
      <c r="G7" s="185"/>
      <c r="H7" s="175"/>
      <c r="I7" s="185"/>
      <c r="J7" s="269"/>
      <c r="K7" s="18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85"/>
      <c r="AG7" s="175"/>
      <c r="AH7" s="18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</row>
    <row r="8" spans="1:52" s="195" customFormat="1" ht="16.5" outlineLevel="1" thickBot="1" x14ac:dyDescent="0.3">
      <c r="A8" s="187">
        <f>SUM(A9:A29)</f>
        <v>10502959</v>
      </c>
      <c r="B8" s="188"/>
      <c r="C8" s="189"/>
      <c r="D8" s="190"/>
      <c r="E8" s="191"/>
      <c r="F8" s="236"/>
      <c r="G8" s="191"/>
      <c r="H8" s="236"/>
      <c r="I8" s="191"/>
      <c r="J8" s="236"/>
      <c r="K8" s="191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191"/>
      <c r="AG8" s="177"/>
      <c r="AH8" s="191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</row>
    <row r="9" spans="1:52" s="5" customFormat="1" ht="15.75" thickBot="1" x14ac:dyDescent="0.3">
      <c r="A9" s="81">
        <v>2432579</v>
      </c>
      <c r="B9" s="10" t="s">
        <v>116</v>
      </c>
      <c r="C9" s="32">
        <f>D9/$D$4</f>
        <v>0.22642524010086823</v>
      </c>
      <c r="D9" s="24">
        <f>SUM(E9:AZ9)</f>
        <v>156706625.17526448</v>
      </c>
      <c r="E9" s="17">
        <f t="shared" ref="E9:N18" si="3">E$4*$A9/$A$8</f>
        <v>11858080.289457476</v>
      </c>
      <c r="F9" s="237">
        <f t="shared" si="3"/>
        <v>1412962.6470559391</v>
      </c>
      <c r="G9" s="238">
        <f t="shared" si="3"/>
        <v>275040.2257192473</v>
      </c>
      <c r="H9" s="237">
        <f t="shared" si="3"/>
        <v>2679214.9392718757</v>
      </c>
      <c r="I9" s="238">
        <f t="shared" si="3"/>
        <v>19270992.468457699</v>
      </c>
      <c r="J9" s="274">
        <f>(A9*$J$5)-3704469</f>
        <v>11113406.539835963</v>
      </c>
      <c r="K9" s="238">
        <f t="shared" si="3"/>
        <v>15259859.475722987</v>
      </c>
      <c r="L9" s="237">
        <f t="shared" si="3"/>
        <v>954339.92629315204</v>
      </c>
      <c r="M9" s="237">
        <f t="shared" si="3"/>
        <v>997085.66873011691</v>
      </c>
      <c r="N9" s="237">
        <f t="shared" si="3"/>
        <v>695697.6121719603</v>
      </c>
      <c r="O9" s="237">
        <f t="shared" ref="O9:X18" si="4">O$4*$A9/$A$8</f>
        <v>2313346.9591417047</v>
      </c>
      <c r="P9" s="237">
        <f t="shared" si="4"/>
        <v>6384309.1683172332</v>
      </c>
      <c r="Q9" s="237">
        <f t="shared" si="4"/>
        <v>3394867.976066554</v>
      </c>
      <c r="R9" s="237">
        <f t="shared" si="4"/>
        <v>3542263.8933123513</v>
      </c>
      <c r="S9" s="237">
        <f t="shared" ref="S9:U29" si="5">S$4*$A9/$A$8</f>
        <v>780559.12078110559</v>
      </c>
      <c r="T9" s="237">
        <f t="shared" si="5"/>
        <v>2298523.9882056094</v>
      </c>
      <c r="U9" s="237">
        <f t="shared" si="5"/>
        <v>1719242.2840230071</v>
      </c>
      <c r="V9" s="237">
        <f t="shared" ref="V9:V29" si="6">V$4*$A9/$A$8</f>
        <v>7804294.1978541473</v>
      </c>
      <c r="W9" s="237">
        <f t="shared" si="4"/>
        <v>11183987.157424875</v>
      </c>
      <c r="X9" s="237">
        <f t="shared" si="4"/>
        <v>4608517.250173023</v>
      </c>
      <c r="Y9" s="237">
        <f t="shared" ref="Y9:AN18" si="7">Y$4*$A9/$A$8</f>
        <v>2437878.4437185749</v>
      </c>
      <c r="Z9" s="237">
        <f t="shared" si="7"/>
        <v>1975624.0950764446</v>
      </c>
      <c r="AA9" s="237">
        <f t="shared" si="7"/>
        <v>8630248.6671270449</v>
      </c>
      <c r="AB9" s="237">
        <f t="shared" si="7"/>
        <v>868941.08498757356</v>
      </c>
      <c r="AC9" s="237">
        <f t="shared" si="7"/>
        <v>19220242.321715247</v>
      </c>
      <c r="AD9" s="237">
        <f t="shared" si="7"/>
        <v>5561041.3625265034</v>
      </c>
      <c r="AE9" s="237">
        <f t="shared" si="7"/>
        <v>1449297.4545630426</v>
      </c>
      <c r="AF9" s="237">
        <f t="shared" ref="AF9:AF29" si="8">AF$4*$A9/$A$8</f>
        <v>2016591.0810010778</v>
      </c>
      <c r="AG9" s="91">
        <v>2373443</v>
      </c>
      <c r="AH9" s="234">
        <f t="shared" si="7"/>
        <v>3626725.8765329844</v>
      </c>
      <c r="AI9" s="237">
        <f t="shared" si="7"/>
        <v>0</v>
      </c>
      <c r="AJ9" s="237">
        <f t="shared" si="7"/>
        <v>0</v>
      </c>
      <c r="AK9" s="237">
        <f t="shared" si="7"/>
        <v>0</v>
      </c>
      <c r="AL9" s="237">
        <f t="shared" si="7"/>
        <v>0</v>
      </c>
      <c r="AM9" s="237">
        <f t="shared" si="7"/>
        <v>0</v>
      </c>
      <c r="AN9" s="237">
        <f t="shared" si="7"/>
        <v>0</v>
      </c>
      <c r="AO9" s="237">
        <f t="shared" ref="AL9:AZ24" si="9">AO$4*$A9/$A$8</f>
        <v>0</v>
      </c>
      <c r="AP9" s="237">
        <f t="shared" si="9"/>
        <v>0</v>
      </c>
      <c r="AQ9" s="237">
        <f t="shared" si="9"/>
        <v>0</v>
      </c>
      <c r="AR9" s="237">
        <f t="shared" si="9"/>
        <v>0</v>
      </c>
      <c r="AS9" s="237">
        <f t="shared" si="9"/>
        <v>0</v>
      </c>
      <c r="AT9" s="237">
        <f t="shared" si="9"/>
        <v>0</v>
      </c>
      <c r="AU9" s="237">
        <f t="shared" si="9"/>
        <v>0</v>
      </c>
      <c r="AV9" s="237">
        <f t="shared" si="9"/>
        <v>0</v>
      </c>
      <c r="AW9" s="237">
        <f t="shared" si="9"/>
        <v>0</v>
      </c>
      <c r="AX9" s="237">
        <f t="shared" si="9"/>
        <v>0</v>
      </c>
      <c r="AY9" s="237">
        <f t="shared" si="9"/>
        <v>0</v>
      </c>
      <c r="AZ9" s="237">
        <f t="shared" si="9"/>
        <v>0</v>
      </c>
    </row>
    <row r="10" spans="1:52" s="5" customFormat="1" ht="15.75" thickBot="1" x14ac:dyDescent="0.3">
      <c r="A10" s="82">
        <v>398738</v>
      </c>
      <c r="B10" s="11" t="s">
        <v>26</v>
      </c>
      <c r="C10" s="9">
        <f t="shared" ref="C10:C29" si="10">D10/$D$4</f>
        <v>3.8395127303291948E-2</v>
      </c>
      <c r="D10" s="23">
        <f t="shared" ref="D10:D29" si="11">SUM(E10:AZ10)</f>
        <v>26572880.391749505</v>
      </c>
      <c r="E10" s="18">
        <f t="shared" si="3"/>
        <v>1943726.0695162192</v>
      </c>
      <c r="F10" s="11">
        <f t="shared" si="3"/>
        <v>231606.82549746218</v>
      </c>
      <c r="G10" s="26">
        <f t="shared" si="3"/>
        <v>45083.423610432066</v>
      </c>
      <c r="H10" s="11">
        <f t="shared" si="3"/>
        <v>439165.51382519916</v>
      </c>
      <c r="I10" s="26">
        <f t="shared" si="3"/>
        <v>3158819.0948322276</v>
      </c>
      <c r="J10" s="11">
        <f t="shared" ref="J10:J28" si="12">A10*$J$5</f>
        <v>2428883.1141776331</v>
      </c>
      <c r="K10" s="26">
        <f t="shared" si="3"/>
        <v>2501331.2404780411</v>
      </c>
      <c r="L10" s="11">
        <f t="shared" si="3"/>
        <v>156431.34037179424</v>
      </c>
      <c r="M10" s="11">
        <f t="shared" si="3"/>
        <v>163438.04060550936</v>
      </c>
      <c r="N10" s="11">
        <f t="shared" si="3"/>
        <v>114035.79266376267</v>
      </c>
      <c r="O10" s="11">
        <f t="shared" si="4"/>
        <v>379193.99114858964</v>
      </c>
      <c r="P10" s="11">
        <f t="shared" si="4"/>
        <v>1046488.7961116482</v>
      </c>
      <c r="Q10" s="11">
        <f t="shared" si="4"/>
        <v>556472.3147905271</v>
      </c>
      <c r="R10" s="11">
        <f t="shared" si="4"/>
        <v>580632.82643300807</v>
      </c>
      <c r="S10" s="11">
        <f t="shared" si="5"/>
        <v>127945.93010217407</v>
      </c>
      <c r="T10" s="11">
        <f t="shared" si="5"/>
        <v>376764.27281873615</v>
      </c>
      <c r="U10" s="11">
        <f t="shared" si="5"/>
        <v>281810.88048806053</v>
      </c>
      <c r="V10" s="11">
        <f t="shared" si="6"/>
        <v>1279246.7006678784</v>
      </c>
      <c r="W10" s="11">
        <f t="shared" si="4"/>
        <v>1833231.591318218</v>
      </c>
      <c r="X10" s="11">
        <f t="shared" si="4"/>
        <v>755408.5401951964</v>
      </c>
      <c r="Y10" s="11">
        <f t="shared" si="7"/>
        <v>399606.66226727155</v>
      </c>
      <c r="Z10" s="11">
        <f t="shared" si="7"/>
        <v>323835.89615078951</v>
      </c>
      <c r="AA10" s="11">
        <f t="shared" si="7"/>
        <v>1414633.6431552288</v>
      </c>
      <c r="AB10" s="11">
        <f t="shared" si="7"/>
        <v>142433.12564392568</v>
      </c>
      <c r="AC10" s="11">
        <f t="shared" si="7"/>
        <v>3150500.3467003927</v>
      </c>
      <c r="AD10" s="11">
        <f t="shared" si="7"/>
        <v>911542.24007158366</v>
      </c>
      <c r="AE10" s="11">
        <f t="shared" si="7"/>
        <v>237562.67255351564</v>
      </c>
      <c r="AF10" s="11">
        <f t="shared" si="8"/>
        <v>330551.03018492216</v>
      </c>
      <c r="AG10" s="218">
        <v>668021</v>
      </c>
      <c r="AH10" s="216">
        <f t="shared" si="7"/>
        <v>594477.47536956018</v>
      </c>
      <c r="AI10" s="11">
        <f t="shared" si="7"/>
        <v>0</v>
      </c>
      <c r="AJ10" s="11">
        <f t="shared" si="7"/>
        <v>0</v>
      </c>
      <c r="AK10" s="11">
        <f t="shared" si="7"/>
        <v>0</v>
      </c>
      <c r="AL10" s="11">
        <f t="shared" si="9"/>
        <v>0</v>
      </c>
      <c r="AM10" s="11">
        <f t="shared" si="9"/>
        <v>0</v>
      </c>
      <c r="AN10" s="11">
        <f t="shared" si="9"/>
        <v>0</v>
      </c>
      <c r="AO10" s="11">
        <f t="shared" si="9"/>
        <v>0</v>
      </c>
      <c r="AP10" s="11">
        <f t="shared" si="9"/>
        <v>0</v>
      </c>
      <c r="AQ10" s="11">
        <f t="shared" si="9"/>
        <v>0</v>
      </c>
      <c r="AR10" s="11">
        <f t="shared" si="9"/>
        <v>0</v>
      </c>
      <c r="AS10" s="11">
        <f t="shared" si="9"/>
        <v>0</v>
      </c>
      <c r="AT10" s="11">
        <f t="shared" si="9"/>
        <v>0</v>
      </c>
      <c r="AU10" s="11">
        <f t="shared" si="9"/>
        <v>0</v>
      </c>
      <c r="AV10" s="11">
        <f t="shared" si="9"/>
        <v>0</v>
      </c>
      <c r="AW10" s="11">
        <f t="shared" si="9"/>
        <v>0</v>
      </c>
      <c r="AX10" s="11">
        <f t="shared" si="9"/>
        <v>0</v>
      </c>
      <c r="AY10" s="11">
        <f t="shared" si="9"/>
        <v>0</v>
      </c>
      <c r="AZ10" s="11">
        <f t="shared" si="9"/>
        <v>0</v>
      </c>
    </row>
    <row r="11" spans="1:52" s="5" customFormat="1" ht="15.75" thickBot="1" x14ac:dyDescent="0.3">
      <c r="A11" s="81">
        <v>302711</v>
      </c>
      <c r="B11" s="10" t="s">
        <v>117</v>
      </c>
      <c r="C11" s="9">
        <f t="shared" si="10"/>
        <v>2.8993691931299248E-2</v>
      </c>
      <c r="D11" s="24">
        <f t="shared" si="11"/>
        <v>20066241.784269083</v>
      </c>
      <c r="E11" s="19">
        <f t="shared" si="3"/>
        <v>1475623.7484998275</v>
      </c>
      <c r="F11" s="10">
        <f t="shared" si="3"/>
        <v>175829.57669738596</v>
      </c>
      <c r="G11" s="27">
        <f t="shared" si="3"/>
        <v>34226.103969367112</v>
      </c>
      <c r="H11" s="10">
        <f t="shared" si="3"/>
        <v>333402.46441407606</v>
      </c>
      <c r="I11" s="27">
        <f t="shared" si="3"/>
        <v>2398089.1889304719</v>
      </c>
      <c r="J11" s="10">
        <f t="shared" si="12"/>
        <v>1843941.727088528</v>
      </c>
      <c r="K11" s="27">
        <f t="shared" si="3"/>
        <v>1898942.3660056184</v>
      </c>
      <c r="L11" s="10">
        <f t="shared" si="3"/>
        <v>118758.40144477377</v>
      </c>
      <c r="M11" s="10">
        <f t="shared" si="3"/>
        <v>124077.69690808086</v>
      </c>
      <c r="N11" s="10">
        <f t="shared" si="3"/>
        <v>86572.859454178586</v>
      </c>
      <c r="O11" s="10">
        <f t="shared" si="4"/>
        <v>287873.72223008773</v>
      </c>
      <c r="P11" s="10">
        <f t="shared" si="4"/>
        <v>794465.71422777139</v>
      </c>
      <c r="Q11" s="10">
        <f t="shared" si="4"/>
        <v>422458.5840390313</v>
      </c>
      <c r="R11" s="10">
        <f t="shared" si="4"/>
        <v>440800.58465047803</v>
      </c>
      <c r="S11" s="10">
        <f t="shared" si="5"/>
        <v>97133.055909291841</v>
      </c>
      <c r="T11" s="10">
        <f t="shared" si="5"/>
        <v>286029.14643006795</v>
      </c>
      <c r="U11" s="10">
        <f t="shared" si="5"/>
        <v>213943.12416529475</v>
      </c>
      <c r="V11" s="10">
        <f t="shared" si="6"/>
        <v>971169.15871041676</v>
      </c>
      <c r="W11" s="10">
        <f t="shared" si="4"/>
        <v>1391739.3582741779</v>
      </c>
      <c r="X11" s="10">
        <f t="shared" si="4"/>
        <v>573485.53338540124</v>
      </c>
      <c r="Y11" s="10">
        <f t="shared" si="7"/>
        <v>303370.46467000397</v>
      </c>
      <c r="Z11" s="10">
        <f t="shared" si="7"/>
        <v>245847.36834638697</v>
      </c>
      <c r="AA11" s="10">
        <f t="shared" si="7"/>
        <v>1073951.2280072691</v>
      </c>
      <c r="AB11" s="10">
        <f t="shared" si="7"/>
        <v>108131.33911690982</v>
      </c>
      <c r="AC11" s="10">
        <f t="shared" si="7"/>
        <v>2391773.8225351544</v>
      </c>
      <c r="AD11" s="10">
        <f t="shared" si="7"/>
        <v>692017.9742946726</v>
      </c>
      <c r="AE11" s="10">
        <f t="shared" si="7"/>
        <v>180351.09312718443</v>
      </c>
      <c r="AF11" s="10">
        <f t="shared" si="8"/>
        <v>250945.31471369162</v>
      </c>
      <c r="AG11" s="91">
        <v>399980</v>
      </c>
      <c r="AH11" s="215">
        <f t="shared" si="7"/>
        <v>451311.06402348139</v>
      </c>
      <c r="AI11" s="10">
        <f t="shared" si="7"/>
        <v>0</v>
      </c>
      <c r="AJ11" s="10">
        <f t="shared" si="7"/>
        <v>0</v>
      </c>
      <c r="AK11" s="10">
        <f t="shared" si="7"/>
        <v>0</v>
      </c>
      <c r="AL11" s="10">
        <f t="shared" si="9"/>
        <v>0</v>
      </c>
      <c r="AM11" s="10">
        <f t="shared" si="9"/>
        <v>0</v>
      </c>
      <c r="AN11" s="10">
        <f t="shared" si="9"/>
        <v>0</v>
      </c>
      <c r="AO11" s="10">
        <f t="shared" si="9"/>
        <v>0</v>
      </c>
      <c r="AP11" s="10">
        <f t="shared" si="9"/>
        <v>0</v>
      </c>
      <c r="AQ11" s="10">
        <f t="shared" si="9"/>
        <v>0</v>
      </c>
      <c r="AR11" s="10">
        <f t="shared" si="9"/>
        <v>0</v>
      </c>
      <c r="AS11" s="10">
        <f t="shared" si="9"/>
        <v>0</v>
      </c>
      <c r="AT11" s="10">
        <f t="shared" si="9"/>
        <v>0</v>
      </c>
      <c r="AU11" s="10">
        <f t="shared" si="9"/>
        <v>0</v>
      </c>
      <c r="AV11" s="10">
        <f t="shared" si="9"/>
        <v>0</v>
      </c>
      <c r="AW11" s="10">
        <f t="shared" si="9"/>
        <v>0</v>
      </c>
      <c r="AX11" s="10">
        <f t="shared" si="9"/>
        <v>0</v>
      </c>
      <c r="AY11" s="10">
        <f t="shared" si="9"/>
        <v>0</v>
      </c>
      <c r="AZ11" s="10">
        <f t="shared" si="9"/>
        <v>0</v>
      </c>
    </row>
    <row r="12" spans="1:52" s="5" customFormat="1" ht="15.75" thickBot="1" x14ac:dyDescent="0.3">
      <c r="A12" s="82">
        <v>471216</v>
      </c>
      <c r="B12" s="11" t="s">
        <v>9</v>
      </c>
      <c r="C12" s="9">
        <f t="shared" si="10"/>
        <v>4.5177768984571626E-2</v>
      </c>
      <c r="D12" s="23">
        <f t="shared" si="11"/>
        <v>31267078.296421811</v>
      </c>
      <c r="E12" s="18">
        <f t="shared" si="3"/>
        <v>2297034.201839691</v>
      </c>
      <c r="F12" s="11">
        <f t="shared" si="3"/>
        <v>273705.6460222305</v>
      </c>
      <c r="G12" s="26">
        <f t="shared" si="3"/>
        <v>53278.168973143664</v>
      </c>
      <c r="H12" s="11">
        <f t="shared" si="3"/>
        <v>518991.96154531307</v>
      </c>
      <c r="I12" s="26">
        <f t="shared" si="3"/>
        <v>3732992.8388828328</v>
      </c>
      <c r="J12" s="11">
        <f t="shared" si="12"/>
        <v>2870377.5048536323</v>
      </c>
      <c r="K12" s="26">
        <f t="shared" si="3"/>
        <v>2955994.4169181278</v>
      </c>
      <c r="L12" s="11">
        <f t="shared" si="3"/>
        <v>184865.62726561152</v>
      </c>
      <c r="M12" s="11">
        <f t="shared" si="3"/>
        <v>193145.92474749259</v>
      </c>
      <c r="N12" s="11">
        <f t="shared" si="3"/>
        <v>134763.90531087478</v>
      </c>
      <c r="O12" s="11">
        <f t="shared" si="4"/>
        <v>448119.5063752986</v>
      </c>
      <c r="P12" s="11">
        <f t="shared" si="4"/>
        <v>1236707.473450101</v>
      </c>
      <c r="Q12" s="11">
        <f t="shared" si="4"/>
        <v>657621.44136333384</v>
      </c>
      <c r="R12" s="11">
        <f t="shared" si="4"/>
        <v>686173.57247229095</v>
      </c>
      <c r="S12" s="11">
        <f t="shared" si="5"/>
        <v>151202.46728183934</v>
      </c>
      <c r="T12" s="11">
        <f t="shared" si="5"/>
        <v>445248.14183888561</v>
      </c>
      <c r="U12" s="11">
        <f t="shared" si="5"/>
        <v>333035.21575586463</v>
      </c>
      <c r="V12" s="11">
        <f t="shared" si="6"/>
        <v>1511773.4284214573</v>
      </c>
      <c r="W12" s="11">
        <f t="shared" si="4"/>
        <v>2166455.3103406383</v>
      </c>
      <c r="X12" s="11">
        <f t="shared" si="4"/>
        <v>892718.00198782072</v>
      </c>
      <c r="Y12" s="11">
        <f t="shared" si="7"/>
        <v>472242.55768683855</v>
      </c>
      <c r="Z12" s="11">
        <f t="shared" si="7"/>
        <v>382699.05461879837</v>
      </c>
      <c r="AA12" s="11">
        <f t="shared" si="7"/>
        <v>1671769.4495960614</v>
      </c>
      <c r="AB12" s="11">
        <f t="shared" si="7"/>
        <v>168322.97833020199</v>
      </c>
      <c r="AC12" s="11">
        <f t="shared" si="7"/>
        <v>3723162.0045512896</v>
      </c>
      <c r="AD12" s="11">
        <f t="shared" si="7"/>
        <v>1077231.8870977217</v>
      </c>
      <c r="AE12" s="11">
        <f t="shared" si="7"/>
        <v>280744.07834211295</v>
      </c>
      <c r="AF12" s="11">
        <f t="shared" si="8"/>
        <v>390634.78835630987</v>
      </c>
      <c r="AG12" s="218">
        <v>653532</v>
      </c>
      <c r="AH12" s="216">
        <f t="shared" si="7"/>
        <v>702534.74219598493</v>
      </c>
      <c r="AI12" s="11">
        <f t="shared" si="7"/>
        <v>0</v>
      </c>
      <c r="AJ12" s="11">
        <f t="shared" si="7"/>
        <v>0</v>
      </c>
      <c r="AK12" s="11">
        <f t="shared" si="7"/>
        <v>0</v>
      </c>
      <c r="AL12" s="11">
        <f t="shared" si="9"/>
        <v>0</v>
      </c>
      <c r="AM12" s="11">
        <f t="shared" si="9"/>
        <v>0</v>
      </c>
      <c r="AN12" s="11">
        <f t="shared" si="9"/>
        <v>0</v>
      </c>
      <c r="AO12" s="11">
        <f t="shared" si="9"/>
        <v>0</v>
      </c>
      <c r="AP12" s="11">
        <f t="shared" si="9"/>
        <v>0</v>
      </c>
      <c r="AQ12" s="11">
        <f t="shared" si="9"/>
        <v>0</v>
      </c>
      <c r="AR12" s="11">
        <f t="shared" si="9"/>
        <v>0</v>
      </c>
      <c r="AS12" s="11">
        <f t="shared" si="9"/>
        <v>0</v>
      </c>
      <c r="AT12" s="11">
        <f t="shared" si="9"/>
        <v>0</v>
      </c>
      <c r="AU12" s="11">
        <f t="shared" si="9"/>
        <v>0</v>
      </c>
      <c r="AV12" s="11">
        <f t="shared" si="9"/>
        <v>0</v>
      </c>
      <c r="AW12" s="11">
        <f t="shared" si="9"/>
        <v>0</v>
      </c>
      <c r="AX12" s="11">
        <f t="shared" si="9"/>
        <v>0</v>
      </c>
      <c r="AY12" s="11">
        <f t="shared" si="9"/>
        <v>0</v>
      </c>
      <c r="AZ12" s="11">
        <f t="shared" si="9"/>
        <v>0</v>
      </c>
    </row>
    <row r="13" spans="1:52" s="5" customFormat="1" ht="15.75" thickBot="1" x14ac:dyDescent="0.3">
      <c r="A13" s="81">
        <v>368753</v>
      </c>
      <c r="B13" s="10" t="s">
        <v>10</v>
      </c>
      <c r="C13" s="9">
        <f t="shared" si="10"/>
        <v>3.5386892332162981E-2</v>
      </c>
      <c r="D13" s="24">
        <f t="shared" si="11"/>
        <v>24490911.306280829</v>
      </c>
      <c r="E13" s="19">
        <f t="shared" si="3"/>
        <v>1797558.3448588154</v>
      </c>
      <c r="F13" s="10">
        <f t="shared" si="3"/>
        <v>214190.04891097834</v>
      </c>
      <c r="G13" s="27">
        <f t="shared" si="3"/>
        <v>41693.161190098901</v>
      </c>
      <c r="H13" s="10">
        <f t="shared" si="3"/>
        <v>406140.37468107796</v>
      </c>
      <c r="I13" s="27">
        <f t="shared" si="3"/>
        <v>2921276.672092122</v>
      </c>
      <c r="J13" s="10">
        <f t="shared" si="12"/>
        <v>2246231.6985146757</v>
      </c>
      <c r="K13" s="27">
        <f t="shared" si="3"/>
        <v>2313231.7434505844</v>
      </c>
      <c r="L13" s="10">
        <f t="shared" si="3"/>
        <v>144667.74186588748</v>
      </c>
      <c r="M13" s="10">
        <f t="shared" si="3"/>
        <v>151147.53995707305</v>
      </c>
      <c r="N13" s="10">
        <f t="shared" si="3"/>
        <v>105460.328968246</v>
      </c>
      <c r="O13" s="10">
        <f t="shared" si="4"/>
        <v>350678.69583038456</v>
      </c>
      <c r="P13" s="10">
        <f t="shared" si="4"/>
        <v>967793.09479547618</v>
      </c>
      <c r="Q13" s="10">
        <f t="shared" si="4"/>
        <v>514625.73292726366</v>
      </c>
      <c r="R13" s="10">
        <f t="shared" si="4"/>
        <v>536969.38000805292</v>
      </c>
      <c r="S13" s="10">
        <f t="shared" si="5"/>
        <v>118324.4274761046</v>
      </c>
      <c r="T13" s="10">
        <f t="shared" si="5"/>
        <v>348431.69172420842</v>
      </c>
      <c r="U13" s="10">
        <f t="shared" si="5"/>
        <v>260618.77125484351</v>
      </c>
      <c r="V13" s="10">
        <f t="shared" si="6"/>
        <v>1183047.6619017555</v>
      </c>
      <c r="W13" s="10">
        <f t="shared" si="4"/>
        <v>1695373.0243753213</v>
      </c>
      <c r="X13" s="10">
        <f t="shared" si="4"/>
        <v>698602.00287557056</v>
      </c>
      <c r="Y13" s="10">
        <f t="shared" si="7"/>
        <v>369556.33907739713</v>
      </c>
      <c r="Z13" s="10">
        <f t="shared" si="7"/>
        <v>299483.51602629316</v>
      </c>
      <c r="AA13" s="10">
        <f t="shared" si="7"/>
        <v>1308253.5394530245</v>
      </c>
      <c r="AB13" s="10">
        <f t="shared" si="7"/>
        <v>131722.18945918002</v>
      </c>
      <c r="AC13" s="10">
        <f t="shared" si="7"/>
        <v>2913583.4917836017</v>
      </c>
      <c r="AD13" s="10">
        <f t="shared" si="7"/>
        <v>842994.48673845152</v>
      </c>
      <c r="AE13" s="10">
        <f t="shared" si="7"/>
        <v>219698.01772624266</v>
      </c>
      <c r="AF13" s="10">
        <f t="shared" si="8"/>
        <v>305693.67362473754</v>
      </c>
      <c r="AG13" s="91">
        <v>534091</v>
      </c>
      <c r="AH13" s="215">
        <f t="shared" si="7"/>
        <v>549772.91473336227</v>
      </c>
      <c r="AI13" s="10">
        <f t="shared" si="7"/>
        <v>0</v>
      </c>
      <c r="AJ13" s="10">
        <f t="shared" si="7"/>
        <v>0</v>
      </c>
      <c r="AK13" s="10">
        <f t="shared" si="7"/>
        <v>0</v>
      </c>
      <c r="AL13" s="10">
        <f t="shared" si="9"/>
        <v>0</v>
      </c>
      <c r="AM13" s="10">
        <f t="shared" si="9"/>
        <v>0</v>
      </c>
      <c r="AN13" s="10">
        <f t="shared" si="9"/>
        <v>0</v>
      </c>
      <c r="AO13" s="10">
        <f t="shared" si="9"/>
        <v>0</v>
      </c>
      <c r="AP13" s="10">
        <f t="shared" si="9"/>
        <v>0</v>
      </c>
      <c r="AQ13" s="10">
        <f t="shared" si="9"/>
        <v>0</v>
      </c>
      <c r="AR13" s="10">
        <f t="shared" si="9"/>
        <v>0</v>
      </c>
      <c r="AS13" s="10">
        <f t="shared" si="9"/>
        <v>0</v>
      </c>
      <c r="AT13" s="10">
        <f t="shared" si="9"/>
        <v>0</v>
      </c>
      <c r="AU13" s="10">
        <f t="shared" si="9"/>
        <v>0</v>
      </c>
      <c r="AV13" s="10">
        <f t="shared" si="9"/>
        <v>0</v>
      </c>
      <c r="AW13" s="10">
        <f t="shared" si="9"/>
        <v>0</v>
      </c>
      <c r="AX13" s="10">
        <f t="shared" si="9"/>
        <v>0</v>
      </c>
      <c r="AY13" s="10">
        <f t="shared" si="9"/>
        <v>0</v>
      </c>
      <c r="AZ13" s="10">
        <f t="shared" si="9"/>
        <v>0</v>
      </c>
    </row>
    <row r="14" spans="1:52" s="5" customFormat="1" ht="15.75" thickBot="1" x14ac:dyDescent="0.3">
      <c r="A14" s="82">
        <v>203973</v>
      </c>
      <c r="B14" s="11" t="s">
        <v>11</v>
      </c>
      <c r="C14" s="9">
        <f t="shared" si="10"/>
        <v>1.9557571959660267E-2</v>
      </c>
      <c r="D14" s="23">
        <f t="shared" si="11"/>
        <v>13535598.315167658</v>
      </c>
      <c r="E14" s="18">
        <f t="shared" si="3"/>
        <v>994306.12978304492</v>
      </c>
      <c r="F14" s="11">
        <f t="shared" si="3"/>
        <v>118477.64451141817</v>
      </c>
      <c r="G14" s="26">
        <f t="shared" si="3"/>
        <v>23062.264354264356</v>
      </c>
      <c r="H14" s="11">
        <f t="shared" si="3"/>
        <v>224653.5503299594</v>
      </c>
      <c r="I14" s="26">
        <f t="shared" si="3"/>
        <v>1615882.6277661372</v>
      </c>
      <c r="J14" s="11">
        <f t="shared" si="12"/>
        <v>1242486.4834757519</v>
      </c>
      <c r="K14" s="26">
        <f t="shared" si="3"/>
        <v>1279547.063771267</v>
      </c>
      <c r="L14" s="11">
        <f t="shared" si="3"/>
        <v>80021.893548284803</v>
      </c>
      <c r="M14" s="11">
        <f t="shared" si="3"/>
        <v>83606.146031799231</v>
      </c>
      <c r="N14" s="11">
        <f t="shared" si="3"/>
        <v>58334.602513444072</v>
      </c>
      <c r="O14" s="11">
        <f t="shared" si="4"/>
        <v>193975.33206404024</v>
      </c>
      <c r="P14" s="11">
        <f t="shared" si="4"/>
        <v>535327.60662209569</v>
      </c>
      <c r="Q14" s="11">
        <f t="shared" si="4"/>
        <v>284661.4254592444</v>
      </c>
      <c r="R14" s="11">
        <f t="shared" si="4"/>
        <v>297020.6489123684</v>
      </c>
      <c r="S14" s="11">
        <f t="shared" si="5"/>
        <v>65450.283646732314</v>
      </c>
      <c r="T14" s="11">
        <f t="shared" si="5"/>
        <v>192732.41832896805</v>
      </c>
      <c r="U14" s="11">
        <f t="shared" si="5"/>
        <v>144159.34956234714</v>
      </c>
      <c r="V14" s="11">
        <f t="shared" si="6"/>
        <v>654394.0815155044</v>
      </c>
      <c r="W14" s="11">
        <f t="shared" si="4"/>
        <v>937783.07403846853</v>
      </c>
      <c r="X14" s="11">
        <f t="shared" si="4"/>
        <v>386426.54116044822</v>
      </c>
      <c r="Y14" s="11">
        <f t="shared" si="7"/>
        <v>204417.3610808154</v>
      </c>
      <c r="Z14" s="11">
        <f t="shared" si="7"/>
        <v>165657.0962525894</v>
      </c>
      <c r="AA14" s="11">
        <f t="shared" si="7"/>
        <v>723650.78847589518</v>
      </c>
      <c r="AB14" s="11">
        <f t="shared" si="7"/>
        <v>72861.156792100213</v>
      </c>
      <c r="AC14" s="11">
        <f t="shared" si="7"/>
        <v>1611627.2018656842</v>
      </c>
      <c r="AD14" s="11">
        <f t="shared" si="7"/>
        <v>466296.17777618667</v>
      </c>
      <c r="AE14" s="11">
        <f t="shared" si="7"/>
        <v>121524.33680451385</v>
      </c>
      <c r="AF14" s="11">
        <f t="shared" si="8"/>
        <v>169092.19908789513</v>
      </c>
      <c r="AG14" s="218">
        <v>284060</v>
      </c>
      <c r="AH14" s="216">
        <f t="shared" si="7"/>
        <v>304102.82963639102</v>
      </c>
      <c r="AI14" s="11">
        <f t="shared" si="7"/>
        <v>0</v>
      </c>
      <c r="AJ14" s="11">
        <f t="shared" si="7"/>
        <v>0</v>
      </c>
      <c r="AK14" s="11">
        <f t="shared" si="7"/>
        <v>0</v>
      </c>
      <c r="AL14" s="11">
        <f t="shared" si="9"/>
        <v>0</v>
      </c>
      <c r="AM14" s="11">
        <f t="shared" si="9"/>
        <v>0</v>
      </c>
      <c r="AN14" s="11">
        <f t="shared" si="9"/>
        <v>0</v>
      </c>
      <c r="AO14" s="11">
        <f t="shared" si="9"/>
        <v>0</v>
      </c>
      <c r="AP14" s="11">
        <f t="shared" si="9"/>
        <v>0</v>
      </c>
      <c r="AQ14" s="11">
        <f t="shared" si="9"/>
        <v>0</v>
      </c>
      <c r="AR14" s="11">
        <f t="shared" si="9"/>
        <v>0</v>
      </c>
      <c r="AS14" s="11">
        <f t="shared" si="9"/>
        <v>0</v>
      </c>
      <c r="AT14" s="11">
        <f t="shared" si="9"/>
        <v>0</v>
      </c>
      <c r="AU14" s="11">
        <f t="shared" si="9"/>
        <v>0</v>
      </c>
      <c r="AV14" s="11">
        <f t="shared" si="9"/>
        <v>0</v>
      </c>
      <c r="AW14" s="11">
        <f t="shared" si="9"/>
        <v>0</v>
      </c>
      <c r="AX14" s="11">
        <f t="shared" si="9"/>
        <v>0</v>
      </c>
      <c r="AY14" s="11">
        <f t="shared" si="9"/>
        <v>0</v>
      </c>
      <c r="AZ14" s="11">
        <f t="shared" si="9"/>
        <v>0</v>
      </c>
    </row>
    <row r="15" spans="1:52" s="5" customFormat="1" ht="15.75" thickBot="1" x14ac:dyDescent="0.3">
      <c r="A15" s="81">
        <v>247934</v>
      </c>
      <c r="B15" s="10" t="s">
        <v>118</v>
      </c>
      <c r="C15" s="9">
        <f t="shared" si="10"/>
        <v>2.372227727975601E-2</v>
      </c>
      <c r="D15" s="24">
        <f t="shared" si="11"/>
        <v>16417948.866152767</v>
      </c>
      <c r="E15" s="19">
        <f t="shared" si="3"/>
        <v>1208602.5894683583</v>
      </c>
      <c r="F15" s="10">
        <f t="shared" si="3"/>
        <v>144012.37572764017</v>
      </c>
      <c r="G15" s="27">
        <f t="shared" si="3"/>
        <v>28032.727127659928</v>
      </c>
      <c r="H15" s="10">
        <f t="shared" si="3"/>
        <v>273071.6974673518</v>
      </c>
      <c r="I15" s="27">
        <f t="shared" si="3"/>
        <v>1964143.5064080514</v>
      </c>
      <c r="J15" s="10">
        <f t="shared" si="12"/>
        <v>1510271.6722020907</v>
      </c>
      <c r="K15" s="27">
        <f t="shared" si="3"/>
        <v>1555319.683041703</v>
      </c>
      <c r="L15" s="10">
        <f t="shared" si="3"/>
        <v>97268.501983107795</v>
      </c>
      <c r="M15" s="10">
        <f t="shared" si="3"/>
        <v>101625.24554842117</v>
      </c>
      <c r="N15" s="10">
        <f t="shared" si="3"/>
        <v>70907.087406510866</v>
      </c>
      <c r="O15" s="10">
        <f t="shared" si="4"/>
        <v>235781.59844668536</v>
      </c>
      <c r="P15" s="10">
        <f t="shared" si="4"/>
        <v>650703.35201346595</v>
      </c>
      <c r="Q15" s="10">
        <f t="shared" si="4"/>
        <v>346012.68726651225</v>
      </c>
      <c r="R15" s="10">
        <f t="shared" si="4"/>
        <v>361035.61533849651</v>
      </c>
      <c r="S15" s="10">
        <f t="shared" si="5"/>
        <v>79556.365919356627</v>
      </c>
      <c r="T15" s="10">
        <f t="shared" si="5"/>
        <v>234270.80744007474</v>
      </c>
      <c r="U15" s="10">
        <f t="shared" si="5"/>
        <v>175229.09490173197</v>
      </c>
      <c r="V15" s="10">
        <f t="shared" si="6"/>
        <v>795431.46498048783</v>
      </c>
      <c r="W15" s="10">
        <f t="shared" si="4"/>
        <v>1139897.4799539824</v>
      </c>
      <c r="X15" s="10">
        <f t="shared" si="4"/>
        <v>469710.58942151448</v>
      </c>
      <c r="Y15" s="10">
        <f t="shared" si="7"/>
        <v>248474.13139097276</v>
      </c>
      <c r="Z15" s="10">
        <f t="shared" si="7"/>
        <v>201360.1138498208</v>
      </c>
      <c r="AA15" s="10">
        <f t="shared" si="7"/>
        <v>879614.62835758948</v>
      </c>
      <c r="AB15" s="10">
        <f t="shared" si="7"/>
        <v>88564.45729627242</v>
      </c>
      <c r="AC15" s="10">
        <f t="shared" si="7"/>
        <v>1958970.9356991686</v>
      </c>
      <c r="AD15" s="10">
        <f t="shared" si="7"/>
        <v>566794.01950631244</v>
      </c>
      <c r="AE15" s="10">
        <f t="shared" si="7"/>
        <v>147715.70218259445</v>
      </c>
      <c r="AF15" s="10">
        <f t="shared" si="8"/>
        <v>205535.56249434088</v>
      </c>
      <c r="AG15" s="91">
        <v>310391</v>
      </c>
      <c r="AH15" s="215">
        <f t="shared" si="7"/>
        <v>369644.1733124922</v>
      </c>
      <c r="AI15" s="10">
        <f t="shared" si="7"/>
        <v>0</v>
      </c>
      <c r="AJ15" s="10">
        <f t="shared" si="7"/>
        <v>0</v>
      </c>
      <c r="AK15" s="10">
        <f t="shared" si="7"/>
        <v>0</v>
      </c>
      <c r="AL15" s="10">
        <f t="shared" si="9"/>
        <v>0</v>
      </c>
      <c r="AM15" s="10">
        <f t="shared" si="9"/>
        <v>0</v>
      </c>
      <c r="AN15" s="10">
        <f t="shared" si="9"/>
        <v>0</v>
      </c>
      <c r="AO15" s="10">
        <f t="shared" si="9"/>
        <v>0</v>
      </c>
      <c r="AP15" s="10">
        <f t="shared" si="9"/>
        <v>0</v>
      </c>
      <c r="AQ15" s="10">
        <f t="shared" si="9"/>
        <v>0</v>
      </c>
      <c r="AR15" s="10">
        <f t="shared" si="9"/>
        <v>0</v>
      </c>
      <c r="AS15" s="10">
        <f t="shared" si="9"/>
        <v>0</v>
      </c>
      <c r="AT15" s="10">
        <f t="shared" si="9"/>
        <v>0</v>
      </c>
      <c r="AU15" s="10">
        <f t="shared" si="9"/>
        <v>0</v>
      </c>
      <c r="AV15" s="10">
        <f t="shared" si="9"/>
        <v>0</v>
      </c>
      <c r="AW15" s="10">
        <f t="shared" si="9"/>
        <v>0</v>
      </c>
      <c r="AX15" s="10">
        <f t="shared" si="9"/>
        <v>0</v>
      </c>
      <c r="AY15" s="10">
        <f t="shared" si="9"/>
        <v>0</v>
      </c>
      <c r="AZ15" s="10">
        <f t="shared" si="9"/>
        <v>0</v>
      </c>
    </row>
    <row r="16" spans="1:52" s="5" customFormat="1" ht="15.75" thickBot="1" x14ac:dyDescent="0.3">
      <c r="A16" s="82">
        <v>61074</v>
      </c>
      <c r="B16" s="11" t="s">
        <v>13</v>
      </c>
      <c r="C16" s="9">
        <f t="shared" si="10"/>
        <v>5.8194127436934215E-3</v>
      </c>
      <c r="D16" s="23">
        <f t="shared" si="11"/>
        <v>4027556.871132697</v>
      </c>
      <c r="E16" s="18">
        <f t="shared" si="3"/>
        <v>297717.11241374933</v>
      </c>
      <c r="F16" s="11">
        <f t="shared" si="3"/>
        <v>35474.811180354031</v>
      </c>
      <c r="G16" s="26">
        <f t="shared" si="3"/>
        <v>6905.3489097691418</v>
      </c>
      <c r="H16" s="11">
        <f t="shared" si="3"/>
        <v>67266.211375289568</v>
      </c>
      <c r="I16" s="26">
        <f t="shared" si="3"/>
        <v>483830.77960410964</v>
      </c>
      <c r="J16" s="11">
        <f t="shared" si="12"/>
        <v>372027.76588959357</v>
      </c>
      <c r="K16" s="26">
        <f t="shared" si="3"/>
        <v>383124.51830765029</v>
      </c>
      <c r="L16" s="11">
        <f t="shared" si="3"/>
        <v>23960.313995322649</v>
      </c>
      <c r="M16" s="11">
        <f t="shared" si="3"/>
        <v>25033.517979076183</v>
      </c>
      <c r="N16" s="11">
        <f t="shared" si="3"/>
        <v>17466.66232249407</v>
      </c>
      <c r="O16" s="11">
        <f t="shared" si="4"/>
        <v>58080.478448025933</v>
      </c>
      <c r="P16" s="11">
        <f t="shared" si="4"/>
        <v>160288.85316604588</v>
      </c>
      <c r="Q16" s="11">
        <f t="shared" si="4"/>
        <v>85233.888301382496</v>
      </c>
      <c r="R16" s="11">
        <f t="shared" si="4"/>
        <v>88934.511487667434</v>
      </c>
      <c r="S16" s="11">
        <f t="shared" si="5"/>
        <v>19597.253672988725</v>
      </c>
      <c r="T16" s="11">
        <f t="shared" si="5"/>
        <v>57708.322753616383</v>
      </c>
      <c r="U16" s="11">
        <f t="shared" si="5"/>
        <v>43164.478216091295</v>
      </c>
      <c r="V16" s="11">
        <f t="shared" si="6"/>
        <v>195939.97310662642</v>
      </c>
      <c r="W16" s="11">
        <f t="shared" si="4"/>
        <v>280792.86701585713</v>
      </c>
      <c r="X16" s="11">
        <f t="shared" si="4"/>
        <v>115704.60097578216</v>
      </c>
      <c r="Y16" s="11">
        <f t="shared" si="7"/>
        <v>61207.051475684137</v>
      </c>
      <c r="Z16" s="11">
        <f t="shared" si="7"/>
        <v>49601.376145522416</v>
      </c>
      <c r="AA16" s="11">
        <f t="shared" si="7"/>
        <v>216676.9535937444</v>
      </c>
      <c r="AB16" s="11">
        <f t="shared" si="7"/>
        <v>21816.232000905649</v>
      </c>
      <c r="AC16" s="11">
        <f t="shared" si="7"/>
        <v>482556.61154537508</v>
      </c>
      <c r="AD16" s="11">
        <f t="shared" si="7"/>
        <v>139619.32589853965</v>
      </c>
      <c r="AE16" s="11">
        <f t="shared" si="7"/>
        <v>36387.057826275435</v>
      </c>
      <c r="AF16" s="11">
        <f t="shared" si="8"/>
        <v>50629.921445946806</v>
      </c>
      <c r="AG16" s="218">
        <v>59755</v>
      </c>
      <c r="AH16" s="216">
        <f t="shared" si="7"/>
        <v>91055.072079211197</v>
      </c>
      <c r="AI16" s="11">
        <f t="shared" si="7"/>
        <v>0</v>
      </c>
      <c r="AJ16" s="11">
        <f t="shared" si="7"/>
        <v>0</v>
      </c>
      <c r="AK16" s="11">
        <f t="shared" si="7"/>
        <v>0</v>
      </c>
      <c r="AL16" s="11">
        <f t="shared" si="9"/>
        <v>0</v>
      </c>
      <c r="AM16" s="11">
        <f t="shared" si="9"/>
        <v>0</v>
      </c>
      <c r="AN16" s="11">
        <f t="shared" si="9"/>
        <v>0</v>
      </c>
      <c r="AO16" s="11">
        <f t="shared" si="9"/>
        <v>0</v>
      </c>
      <c r="AP16" s="11">
        <f t="shared" si="9"/>
        <v>0</v>
      </c>
      <c r="AQ16" s="11">
        <f t="shared" si="9"/>
        <v>0</v>
      </c>
      <c r="AR16" s="11">
        <f t="shared" si="9"/>
        <v>0</v>
      </c>
      <c r="AS16" s="11">
        <f t="shared" si="9"/>
        <v>0</v>
      </c>
      <c r="AT16" s="11">
        <f t="shared" si="9"/>
        <v>0</v>
      </c>
      <c r="AU16" s="11">
        <f t="shared" si="9"/>
        <v>0</v>
      </c>
      <c r="AV16" s="11">
        <f t="shared" si="9"/>
        <v>0</v>
      </c>
      <c r="AW16" s="11">
        <f t="shared" si="9"/>
        <v>0</v>
      </c>
      <c r="AX16" s="11">
        <f t="shared" si="9"/>
        <v>0</v>
      </c>
      <c r="AY16" s="11">
        <f t="shared" si="9"/>
        <v>0</v>
      </c>
      <c r="AZ16" s="11">
        <f t="shared" si="9"/>
        <v>0</v>
      </c>
    </row>
    <row r="17" spans="1:52" s="5" customFormat="1" ht="15.75" thickBot="1" x14ac:dyDescent="0.3">
      <c r="A17" s="81">
        <v>158853</v>
      </c>
      <c r="B17" s="10" t="s">
        <v>119</v>
      </c>
      <c r="C17" s="9">
        <f t="shared" si="10"/>
        <v>1.5148712103977689E-2</v>
      </c>
      <c r="D17" s="24">
        <f t="shared" si="11"/>
        <v>10484270.87240139</v>
      </c>
      <c r="E17" s="19">
        <f t="shared" si="3"/>
        <v>774359.89878280973</v>
      </c>
      <c r="F17" s="10">
        <f t="shared" si="3"/>
        <v>92269.708557369406</v>
      </c>
      <c r="G17" s="27">
        <f t="shared" si="3"/>
        <v>17960.758921366825</v>
      </c>
      <c r="H17" s="10">
        <f t="shared" si="3"/>
        <v>174958.89372890058</v>
      </c>
      <c r="I17" s="27">
        <f t="shared" si="3"/>
        <v>1258440.1027024861</v>
      </c>
      <c r="J17" s="10">
        <f t="shared" si="12"/>
        <v>967641.3317427974</v>
      </c>
      <c r="K17" s="27">
        <f t="shared" si="3"/>
        <v>996503.89865941613</v>
      </c>
      <c r="L17" s="10">
        <f t="shared" si="3"/>
        <v>62320.590743998895</v>
      </c>
      <c r="M17" s="10">
        <f t="shared" si="3"/>
        <v>65111.985976523378</v>
      </c>
      <c r="N17" s="10">
        <f t="shared" si="3"/>
        <v>45430.653140700633</v>
      </c>
      <c r="O17" s="10">
        <f t="shared" si="4"/>
        <v>151066.87367626591</v>
      </c>
      <c r="P17" s="10">
        <f t="shared" si="4"/>
        <v>416910.06307079748</v>
      </c>
      <c r="Q17" s="10">
        <f t="shared" si="4"/>
        <v>221692.68196514907</v>
      </c>
      <c r="R17" s="10">
        <f t="shared" si="4"/>
        <v>231317.97415185568</v>
      </c>
      <c r="S17" s="10">
        <f t="shared" si="5"/>
        <v>50972.304707654293</v>
      </c>
      <c r="T17" s="10">
        <f t="shared" si="5"/>
        <v>150098.89960343557</v>
      </c>
      <c r="U17" s="10">
        <f t="shared" si="5"/>
        <v>112270.47283722616</v>
      </c>
      <c r="V17" s="10">
        <f t="shared" si="6"/>
        <v>509638.34934517025</v>
      </c>
      <c r="W17" s="10">
        <f t="shared" si="4"/>
        <v>730340.06785325927</v>
      </c>
      <c r="X17" s="10">
        <f t="shared" si="4"/>
        <v>300946.76914572361</v>
      </c>
      <c r="Y17" s="10">
        <f t="shared" si="7"/>
        <v>159199.06585563172</v>
      </c>
      <c r="Z17" s="10">
        <f t="shared" si="7"/>
        <v>129012.7943944178</v>
      </c>
      <c r="AA17" s="10">
        <f t="shared" si="7"/>
        <v>563575.07465086749</v>
      </c>
      <c r="AB17" s="10">
        <f t="shared" si="7"/>
        <v>56743.850116905152</v>
      </c>
      <c r="AC17" s="10">
        <f t="shared" si="7"/>
        <v>1255126.0014706333</v>
      </c>
      <c r="AD17" s="10">
        <f t="shared" si="7"/>
        <v>363148.78306580079</v>
      </c>
      <c r="AE17" s="10">
        <f t="shared" si="7"/>
        <v>94642.45500339476</v>
      </c>
      <c r="AF17" s="10">
        <f t="shared" si="8"/>
        <v>131688.03273820263</v>
      </c>
      <c r="AG17" s="91">
        <v>164049</v>
      </c>
      <c r="AH17" s="215">
        <f t="shared" si="7"/>
        <v>236833.53579262758</v>
      </c>
      <c r="AI17" s="10">
        <f t="shared" si="7"/>
        <v>0</v>
      </c>
      <c r="AJ17" s="10">
        <f t="shared" si="7"/>
        <v>0</v>
      </c>
      <c r="AK17" s="10">
        <f t="shared" si="7"/>
        <v>0</v>
      </c>
      <c r="AL17" s="10">
        <f t="shared" si="9"/>
        <v>0</v>
      </c>
      <c r="AM17" s="10">
        <f t="shared" si="9"/>
        <v>0</v>
      </c>
      <c r="AN17" s="10">
        <f t="shared" si="9"/>
        <v>0</v>
      </c>
      <c r="AO17" s="10">
        <f t="shared" si="9"/>
        <v>0</v>
      </c>
      <c r="AP17" s="10">
        <f t="shared" si="9"/>
        <v>0</v>
      </c>
      <c r="AQ17" s="10">
        <f t="shared" si="9"/>
        <v>0</v>
      </c>
      <c r="AR17" s="10">
        <f t="shared" si="9"/>
        <v>0</v>
      </c>
      <c r="AS17" s="10">
        <f t="shared" si="9"/>
        <v>0</v>
      </c>
      <c r="AT17" s="10">
        <f t="shared" si="9"/>
        <v>0</v>
      </c>
      <c r="AU17" s="10">
        <f t="shared" si="9"/>
        <v>0</v>
      </c>
      <c r="AV17" s="10">
        <f t="shared" si="9"/>
        <v>0</v>
      </c>
      <c r="AW17" s="10">
        <f t="shared" si="9"/>
        <v>0</v>
      </c>
      <c r="AX17" s="10">
        <f t="shared" si="9"/>
        <v>0</v>
      </c>
      <c r="AY17" s="10">
        <f t="shared" si="9"/>
        <v>0</v>
      </c>
      <c r="AZ17" s="10">
        <f t="shared" si="9"/>
        <v>0</v>
      </c>
    </row>
    <row r="18" spans="1:52" s="5" customFormat="1" ht="15.75" thickBot="1" x14ac:dyDescent="0.3">
      <c r="A18" s="82">
        <v>1410807</v>
      </c>
      <c r="B18" s="11" t="s">
        <v>15</v>
      </c>
      <c r="C18" s="9">
        <f t="shared" si="10"/>
        <v>0.13519925702439681</v>
      </c>
      <c r="D18" s="23">
        <f t="shared" si="11"/>
        <v>93570042.302077934</v>
      </c>
      <c r="E18" s="18">
        <f t="shared" si="3"/>
        <v>6877253.5974900024</v>
      </c>
      <c r="F18" s="11">
        <f t="shared" si="3"/>
        <v>819466.7442270316</v>
      </c>
      <c r="G18" s="26">
        <f t="shared" si="3"/>
        <v>159513.28845899523</v>
      </c>
      <c r="H18" s="11">
        <f t="shared" si="3"/>
        <v>1553846.8394363911</v>
      </c>
      <c r="I18" s="26">
        <f t="shared" si="3"/>
        <v>11176471.995954664</v>
      </c>
      <c r="J18" s="11">
        <f t="shared" si="12"/>
        <v>8593826.7726266477</v>
      </c>
      <c r="K18" s="26">
        <f t="shared" si="3"/>
        <v>8850161.317419216</v>
      </c>
      <c r="L18" s="11">
        <f t="shared" si="3"/>
        <v>553482.31173329335</v>
      </c>
      <c r="M18" s="11">
        <f t="shared" si="3"/>
        <v>578273.28158474201</v>
      </c>
      <c r="N18" s="11">
        <f t="shared" si="3"/>
        <v>403479.21326932724</v>
      </c>
      <c r="O18" s="11">
        <f t="shared" si="4"/>
        <v>1341656.7697845912</v>
      </c>
      <c r="P18" s="11">
        <f t="shared" si="4"/>
        <v>3702666.2093301518</v>
      </c>
      <c r="Q18" s="11">
        <f t="shared" si="4"/>
        <v>1968899.4703606861</v>
      </c>
      <c r="R18" s="11">
        <f t="shared" si="4"/>
        <v>2054383.720541992</v>
      </c>
      <c r="S18" s="11">
        <f t="shared" si="5"/>
        <v>452695.78974077688</v>
      </c>
      <c r="T18" s="11">
        <f t="shared" si="5"/>
        <v>1333059.9878681807</v>
      </c>
      <c r="U18" s="11">
        <f t="shared" si="5"/>
        <v>997097.75057486177</v>
      </c>
      <c r="V18" s="11">
        <f t="shared" si="6"/>
        <v>4526205.6789900828</v>
      </c>
      <c r="W18" s="11">
        <f t="shared" si="4"/>
        <v>6486304.1938638436</v>
      </c>
      <c r="X18" s="11">
        <f t="shared" si="4"/>
        <v>2672771.7357441839</v>
      </c>
      <c r="Y18" s="11">
        <f t="shared" si="7"/>
        <v>1413880.4838598343</v>
      </c>
      <c r="Z18" s="11">
        <f t="shared" si="7"/>
        <v>1145789.8397965755</v>
      </c>
      <c r="AA18" s="11">
        <f t="shared" si="7"/>
        <v>5005229.1133498661</v>
      </c>
      <c r="AB18" s="11">
        <f t="shared" si="7"/>
        <v>503954.10191737395</v>
      </c>
      <c r="AC18" s="11">
        <f t="shared" si="7"/>
        <v>11147038.763868354</v>
      </c>
      <c r="AD18" s="11">
        <f t="shared" si="7"/>
        <v>3225200.9416927174</v>
      </c>
      <c r="AE18" s="11">
        <f t="shared" si="7"/>
        <v>840539.60589963268</v>
      </c>
      <c r="AF18" s="11">
        <f t="shared" si="8"/>
        <v>1169549.1958180547</v>
      </c>
      <c r="AG18" s="218">
        <v>1913975</v>
      </c>
      <c r="AH18" s="216">
        <f t="shared" si="7"/>
        <v>2103368.5868758508</v>
      </c>
      <c r="AI18" s="11">
        <f t="shared" si="7"/>
        <v>0</v>
      </c>
      <c r="AJ18" s="11">
        <f t="shared" si="7"/>
        <v>0</v>
      </c>
      <c r="AK18" s="11">
        <f t="shared" si="7"/>
        <v>0</v>
      </c>
      <c r="AL18" s="11">
        <f t="shared" si="9"/>
        <v>0</v>
      </c>
      <c r="AM18" s="11">
        <f t="shared" si="9"/>
        <v>0</v>
      </c>
      <c r="AN18" s="11">
        <f t="shared" si="9"/>
        <v>0</v>
      </c>
      <c r="AO18" s="11">
        <f t="shared" si="9"/>
        <v>0</v>
      </c>
      <c r="AP18" s="11">
        <f t="shared" si="9"/>
        <v>0</v>
      </c>
      <c r="AQ18" s="11">
        <f t="shared" si="9"/>
        <v>0</v>
      </c>
      <c r="AR18" s="11">
        <f t="shared" si="9"/>
        <v>0</v>
      </c>
      <c r="AS18" s="11">
        <f t="shared" si="9"/>
        <v>0</v>
      </c>
      <c r="AT18" s="11">
        <f t="shared" si="9"/>
        <v>0</v>
      </c>
      <c r="AU18" s="11">
        <f t="shared" si="9"/>
        <v>0</v>
      </c>
      <c r="AV18" s="11">
        <f t="shared" si="9"/>
        <v>0</v>
      </c>
      <c r="AW18" s="11">
        <f t="shared" si="9"/>
        <v>0</v>
      </c>
      <c r="AX18" s="11">
        <f t="shared" si="9"/>
        <v>0</v>
      </c>
      <c r="AY18" s="11">
        <f t="shared" si="9"/>
        <v>0</v>
      </c>
      <c r="AZ18" s="11">
        <f t="shared" si="9"/>
        <v>0</v>
      </c>
    </row>
    <row r="19" spans="1:52" s="5" customFormat="1" ht="15.75" thickBot="1" x14ac:dyDescent="0.3">
      <c r="A19" s="81">
        <v>342461</v>
      </c>
      <c r="B19" s="10" t="s">
        <v>16</v>
      </c>
      <c r="C19" s="9">
        <f t="shared" si="10"/>
        <v>3.3083368645849945E-2</v>
      </c>
      <c r="D19" s="24">
        <f t="shared" si="11"/>
        <v>22896665.794019952</v>
      </c>
      <c r="E19" s="19">
        <f t="shared" ref="E19:N29" si="13">E$4*$A19/$A$8</f>
        <v>1669392.8682307529</v>
      </c>
      <c r="F19" s="10">
        <f t="shared" si="13"/>
        <v>198918.35006115897</v>
      </c>
      <c r="G19" s="27">
        <f t="shared" si="13"/>
        <v>38720.448848748245</v>
      </c>
      <c r="H19" s="10">
        <f t="shared" si="13"/>
        <v>377182.66387976951</v>
      </c>
      <c r="I19" s="27">
        <f t="shared" si="13"/>
        <v>2712990.3496414679</v>
      </c>
      <c r="J19" s="10">
        <f t="shared" si="12"/>
        <v>2086075.9199383715</v>
      </c>
      <c r="K19" s="27">
        <f t="shared" si="13"/>
        <v>2148298.8778229072</v>
      </c>
      <c r="L19" s="10">
        <f t="shared" si="13"/>
        <v>134352.96674775172</v>
      </c>
      <c r="M19" s="10">
        <f t="shared" si="13"/>
        <v>140370.75679720353</v>
      </c>
      <c r="N19" s="10">
        <f t="shared" si="13"/>
        <v>97941.032937479802</v>
      </c>
      <c r="O19" s="10">
        <f t="shared" ref="O19:X29" si="14">O$4*$A19/$A$8</f>
        <v>325675.38936027454</v>
      </c>
      <c r="P19" s="10">
        <f t="shared" si="14"/>
        <v>898789.68045481283</v>
      </c>
      <c r="Q19" s="10">
        <f t="shared" si="14"/>
        <v>477933.04223695438</v>
      </c>
      <c r="R19" s="10">
        <f t="shared" si="14"/>
        <v>498683.59266755206</v>
      </c>
      <c r="S19" s="10">
        <f t="shared" si="5"/>
        <v>109887.92432304077</v>
      </c>
      <c r="T19" s="10">
        <f t="shared" si="5"/>
        <v>323588.59610515472</v>
      </c>
      <c r="U19" s="10">
        <f t="shared" si="5"/>
        <v>242036.71569507223</v>
      </c>
      <c r="V19" s="10">
        <f t="shared" si="6"/>
        <v>1098696.6488205846</v>
      </c>
      <c r="W19" s="10">
        <f t="shared" si="14"/>
        <v>1574493.3364626102</v>
      </c>
      <c r="X19" s="10">
        <f t="shared" si="14"/>
        <v>648791.84849145846</v>
      </c>
      <c r="Y19" s="10">
        <f t="shared" ref="Y19:AN29" si="15">Y$4*$A19/$A$8</f>
        <v>343207.06119484996</v>
      </c>
      <c r="Z19" s="10">
        <f t="shared" si="15"/>
        <v>278130.41353393841</v>
      </c>
      <c r="AA19" s="10">
        <f t="shared" si="15"/>
        <v>1214975.3774874299</v>
      </c>
      <c r="AB19" s="10">
        <f t="shared" si="15"/>
        <v>122330.4291066927</v>
      </c>
      <c r="AC19" s="10">
        <f t="shared" si="15"/>
        <v>2705845.6912342515</v>
      </c>
      <c r="AD19" s="10">
        <f t="shared" si="15"/>
        <v>782889.18306545808</v>
      </c>
      <c r="AE19" s="10">
        <f t="shared" si="15"/>
        <v>204033.60202777141</v>
      </c>
      <c r="AF19" s="10">
        <f t="shared" si="8"/>
        <v>283897.78839277581</v>
      </c>
      <c r="AG19" s="91">
        <v>647961</v>
      </c>
      <c r="AH19" s="215">
        <f t="shared" si="15"/>
        <v>510574.23845365865</v>
      </c>
      <c r="AI19" s="10">
        <f t="shared" si="15"/>
        <v>0</v>
      </c>
      <c r="AJ19" s="10">
        <f t="shared" si="15"/>
        <v>0</v>
      </c>
      <c r="AK19" s="10">
        <f t="shared" si="15"/>
        <v>0</v>
      </c>
      <c r="AL19" s="10">
        <f t="shared" si="15"/>
        <v>0</v>
      </c>
      <c r="AM19" s="10">
        <f t="shared" si="15"/>
        <v>0</v>
      </c>
      <c r="AN19" s="10">
        <f t="shared" si="15"/>
        <v>0</v>
      </c>
      <c r="AO19" s="10">
        <f t="shared" si="9"/>
        <v>0</v>
      </c>
      <c r="AP19" s="10">
        <f t="shared" si="9"/>
        <v>0</v>
      </c>
      <c r="AQ19" s="10">
        <f t="shared" si="9"/>
        <v>0</v>
      </c>
      <c r="AR19" s="10">
        <f t="shared" si="9"/>
        <v>0</v>
      </c>
      <c r="AS19" s="10">
        <f t="shared" si="9"/>
        <v>0</v>
      </c>
      <c r="AT19" s="10">
        <f t="shared" si="9"/>
        <v>0</v>
      </c>
      <c r="AU19" s="10">
        <f t="shared" si="9"/>
        <v>0</v>
      </c>
      <c r="AV19" s="10">
        <f t="shared" si="9"/>
        <v>0</v>
      </c>
      <c r="AW19" s="10">
        <f t="shared" si="9"/>
        <v>0</v>
      </c>
      <c r="AX19" s="10">
        <f t="shared" si="9"/>
        <v>0</v>
      </c>
      <c r="AY19" s="10">
        <f t="shared" si="9"/>
        <v>0</v>
      </c>
      <c r="AZ19" s="10">
        <f t="shared" si="9"/>
        <v>0</v>
      </c>
    </row>
    <row r="20" spans="1:52" s="5" customFormat="1" ht="15.75" thickBot="1" x14ac:dyDescent="0.3">
      <c r="A20" s="82">
        <v>1754895</v>
      </c>
      <c r="B20" s="11" t="s">
        <v>17</v>
      </c>
      <c r="C20" s="9">
        <f t="shared" si="10"/>
        <v>0.16718262192842148</v>
      </c>
      <c r="D20" s="23">
        <f t="shared" si="11"/>
        <v>115705406.59991835</v>
      </c>
      <c r="E20" s="18">
        <f t="shared" si="13"/>
        <v>8554577.5942189246</v>
      </c>
      <c r="F20" s="11">
        <f t="shared" si="13"/>
        <v>1019330.1366595833</v>
      </c>
      <c r="G20" s="26">
        <f t="shared" si="13"/>
        <v>198417.69451827815</v>
      </c>
      <c r="H20" s="11">
        <f t="shared" si="13"/>
        <v>1932821.4626754231</v>
      </c>
      <c r="I20" s="26">
        <f t="shared" si="13"/>
        <v>13902351.50757039</v>
      </c>
      <c r="J20" s="11">
        <f t="shared" si="12"/>
        <v>10689813.443049716</v>
      </c>
      <c r="K20" s="26">
        <f t="shared" si="13"/>
        <v>11008666.561147198</v>
      </c>
      <c r="L20" s="11">
        <f t="shared" si="13"/>
        <v>688473.57678916946</v>
      </c>
      <c r="M20" s="11">
        <f t="shared" si="13"/>
        <v>719310.92664457706</v>
      </c>
      <c r="N20" s="11">
        <f t="shared" si="13"/>
        <v>501885.5548422116</v>
      </c>
      <c r="O20" s="11">
        <f t="shared" si="14"/>
        <v>1668879.4122875277</v>
      </c>
      <c r="P20" s="11">
        <f t="shared" si="14"/>
        <v>4605725.9550189618</v>
      </c>
      <c r="Q20" s="11">
        <f t="shared" si="14"/>
        <v>2449103.1275281566</v>
      </c>
      <c r="R20" s="11">
        <f t="shared" si="14"/>
        <v>2555436.5120534129</v>
      </c>
      <c r="S20" s="11">
        <f t="shared" si="5"/>
        <v>563105.7812565011</v>
      </c>
      <c r="T20" s="11">
        <f t="shared" si="5"/>
        <v>1658185.9229575209</v>
      </c>
      <c r="U20" s="11">
        <f t="shared" si="5"/>
        <v>1240284.3599408509</v>
      </c>
      <c r="V20" s="11">
        <f t="shared" si="6"/>
        <v>5630122.1322486354</v>
      </c>
      <c r="W20" s="11">
        <f t="shared" si="14"/>
        <v>8068277.8000751976</v>
      </c>
      <c r="X20" s="11">
        <f t="shared" si="14"/>
        <v>3324645.9332841346</v>
      </c>
      <c r="Y20" s="11">
        <f t="shared" si="15"/>
        <v>1758718.0895212484</v>
      </c>
      <c r="Z20" s="11">
        <f t="shared" si="15"/>
        <v>1425241.6247649828</v>
      </c>
      <c r="AA20" s="11">
        <f t="shared" si="15"/>
        <v>6225976.7245782828</v>
      </c>
      <c r="AB20" s="11">
        <f t="shared" si="15"/>
        <v>626865.71138666733</v>
      </c>
      <c r="AC20" s="11">
        <f t="shared" si="15"/>
        <v>13865739.673476782</v>
      </c>
      <c r="AD20" s="11">
        <f t="shared" si="15"/>
        <v>4011809.5576303783</v>
      </c>
      <c r="AE20" s="11">
        <f t="shared" si="15"/>
        <v>1045542.5523797626</v>
      </c>
      <c r="AF20" s="11">
        <f t="shared" si="8"/>
        <v>1454795.7559007895</v>
      </c>
      <c r="AG20" s="218">
        <v>1694933</v>
      </c>
      <c r="AH20" s="216">
        <f t="shared" si="15"/>
        <v>2616368.5155131044</v>
      </c>
      <c r="AI20" s="11">
        <f t="shared" si="15"/>
        <v>0</v>
      </c>
      <c r="AJ20" s="11">
        <f t="shared" si="15"/>
        <v>0</v>
      </c>
      <c r="AK20" s="11">
        <f t="shared" si="15"/>
        <v>0</v>
      </c>
      <c r="AL20" s="11">
        <f t="shared" si="9"/>
        <v>0</v>
      </c>
      <c r="AM20" s="11">
        <f t="shared" si="9"/>
        <v>0</v>
      </c>
      <c r="AN20" s="11">
        <f t="shared" si="9"/>
        <v>0</v>
      </c>
      <c r="AO20" s="11">
        <f t="shared" si="9"/>
        <v>0</v>
      </c>
      <c r="AP20" s="11">
        <f t="shared" si="9"/>
        <v>0</v>
      </c>
      <c r="AQ20" s="11">
        <f t="shared" si="9"/>
        <v>0</v>
      </c>
      <c r="AR20" s="11">
        <f t="shared" si="9"/>
        <v>0</v>
      </c>
      <c r="AS20" s="11">
        <f t="shared" si="9"/>
        <v>0</v>
      </c>
      <c r="AT20" s="11">
        <f t="shared" si="9"/>
        <v>0</v>
      </c>
      <c r="AU20" s="11">
        <f t="shared" si="9"/>
        <v>0</v>
      </c>
      <c r="AV20" s="11">
        <f t="shared" si="9"/>
        <v>0</v>
      </c>
      <c r="AW20" s="11">
        <f t="shared" si="9"/>
        <v>0</v>
      </c>
      <c r="AX20" s="11">
        <f t="shared" si="9"/>
        <v>0</v>
      </c>
      <c r="AY20" s="11">
        <f t="shared" si="9"/>
        <v>0</v>
      </c>
      <c r="AZ20" s="11">
        <f t="shared" si="9"/>
        <v>0</v>
      </c>
    </row>
    <row r="21" spans="1:52" s="5" customFormat="1" ht="15.75" thickBot="1" x14ac:dyDescent="0.3">
      <c r="A21" s="81">
        <v>283754</v>
      </c>
      <c r="B21" s="10" t="s">
        <v>120</v>
      </c>
      <c r="C21" s="9">
        <f t="shared" si="10"/>
        <v>2.7441998046333259E-2</v>
      </c>
      <c r="D21" s="24">
        <f t="shared" si="11"/>
        <v>18992330.09531695</v>
      </c>
      <c r="E21" s="19">
        <f t="shared" si="13"/>
        <v>1383214.158493811</v>
      </c>
      <c r="F21" s="10">
        <f t="shared" si="13"/>
        <v>164818.4099890326</v>
      </c>
      <c r="G21" s="27">
        <f t="shared" si="13"/>
        <v>32082.72545670225</v>
      </c>
      <c r="H21" s="10">
        <f t="shared" si="13"/>
        <v>312523.43947643705</v>
      </c>
      <c r="I21" s="27">
        <f t="shared" si="13"/>
        <v>2247911.0429279977</v>
      </c>
      <c r="J21" s="10">
        <f t="shared" si="12"/>
        <v>1728466.5599475347</v>
      </c>
      <c r="K21" s="27">
        <f t="shared" si="13"/>
        <v>1780022.8340679996</v>
      </c>
      <c r="L21" s="10">
        <f t="shared" si="13"/>
        <v>111321.26498065924</v>
      </c>
      <c r="M21" s="10">
        <f t="shared" si="13"/>
        <v>116307.44442209095</v>
      </c>
      <c r="N21" s="10">
        <f t="shared" si="13"/>
        <v>81151.313171840433</v>
      </c>
      <c r="O21" s="10">
        <f t="shared" si="14"/>
        <v>269845.89320400089</v>
      </c>
      <c r="P21" s="10">
        <f t="shared" si="14"/>
        <v>744713.02422107907</v>
      </c>
      <c r="Q21" s="10">
        <f t="shared" si="14"/>
        <v>396002.50091807463</v>
      </c>
      <c r="R21" s="10">
        <f t="shared" si="14"/>
        <v>413195.85048746737</v>
      </c>
      <c r="S21" s="10">
        <f t="shared" si="5"/>
        <v>91050.18696540661</v>
      </c>
      <c r="T21" s="10">
        <f t="shared" si="5"/>
        <v>268116.8322793605</v>
      </c>
      <c r="U21" s="10">
        <f t="shared" si="5"/>
        <v>200545.13134441446</v>
      </c>
      <c r="V21" s="10">
        <f t="shared" si="6"/>
        <v>910350.57682316005</v>
      </c>
      <c r="W21" s="10">
        <f t="shared" si="14"/>
        <v>1304582.9516196339</v>
      </c>
      <c r="X21" s="10">
        <f t="shared" si="14"/>
        <v>537571.52544916153</v>
      </c>
      <c r="Y21" s="10">
        <f t="shared" si="15"/>
        <v>284372.16629713587</v>
      </c>
      <c r="Z21" s="10">
        <f t="shared" si="15"/>
        <v>230451.40136222565</v>
      </c>
      <c r="AA21" s="10">
        <f t="shared" si="15"/>
        <v>1006696.0128702777</v>
      </c>
      <c r="AB21" s="10">
        <f t="shared" si="15"/>
        <v>101359.71272857487</v>
      </c>
      <c r="AC21" s="10">
        <f t="shared" si="15"/>
        <v>2241991.1705872607</v>
      </c>
      <c r="AD21" s="10">
        <f t="shared" si="15"/>
        <v>648680.98046655231</v>
      </c>
      <c r="AE21" s="10">
        <f t="shared" si="15"/>
        <v>169056.77058055735</v>
      </c>
      <c r="AF21" s="10">
        <f t="shared" si="8"/>
        <v>235230.09349270049</v>
      </c>
      <c r="AG21" s="91">
        <v>557650</v>
      </c>
      <c r="AH21" s="215">
        <f t="shared" si="15"/>
        <v>423048.12068579911</v>
      </c>
      <c r="AI21" s="10">
        <f t="shared" si="15"/>
        <v>0</v>
      </c>
      <c r="AJ21" s="10">
        <f t="shared" si="15"/>
        <v>0</v>
      </c>
      <c r="AK21" s="10">
        <f t="shared" si="15"/>
        <v>0</v>
      </c>
      <c r="AL21" s="10">
        <f t="shared" si="9"/>
        <v>0</v>
      </c>
      <c r="AM21" s="10">
        <f t="shared" si="9"/>
        <v>0</v>
      </c>
      <c r="AN21" s="10">
        <f t="shared" si="9"/>
        <v>0</v>
      </c>
      <c r="AO21" s="10">
        <f t="shared" si="9"/>
        <v>0</v>
      </c>
      <c r="AP21" s="10">
        <f t="shared" si="9"/>
        <v>0</v>
      </c>
      <c r="AQ21" s="10">
        <f t="shared" si="9"/>
        <v>0</v>
      </c>
      <c r="AR21" s="10">
        <f t="shared" si="9"/>
        <v>0</v>
      </c>
      <c r="AS21" s="10">
        <f t="shared" si="9"/>
        <v>0</v>
      </c>
      <c r="AT21" s="10">
        <f t="shared" si="9"/>
        <v>0</v>
      </c>
      <c r="AU21" s="10">
        <f t="shared" si="9"/>
        <v>0</v>
      </c>
      <c r="AV21" s="10">
        <f t="shared" si="9"/>
        <v>0</v>
      </c>
      <c r="AW21" s="10">
        <f t="shared" si="9"/>
        <v>0</v>
      </c>
      <c r="AX21" s="10">
        <f t="shared" si="9"/>
        <v>0</v>
      </c>
      <c r="AY21" s="10">
        <f t="shared" si="9"/>
        <v>0</v>
      </c>
      <c r="AZ21" s="10">
        <f t="shared" si="9"/>
        <v>0</v>
      </c>
    </row>
    <row r="22" spans="1:52" s="5" customFormat="1" ht="15.75" thickBot="1" x14ac:dyDescent="0.3">
      <c r="A22" s="82">
        <v>307469</v>
      </c>
      <c r="B22" s="11" t="s">
        <v>19</v>
      </c>
      <c r="C22" s="9">
        <f t="shared" si="10"/>
        <v>2.9538848778055491E-2</v>
      </c>
      <c r="D22" s="23">
        <f t="shared" si="11"/>
        <v>20443539.34000228</v>
      </c>
      <c r="E22" s="18">
        <f t="shared" si="13"/>
        <v>1498817.5465295066</v>
      </c>
      <c r="F22" s="11">
        <f t="shared" si="13"/>
        <v>178593.25930530624</v>
      </c>
      <c r="G22" s="26">
        <f t="shared" si="13"/>
        <v>34764.068571533033</v>
      </c>
      <c r="H22" s="11">
        <f t="shared" si="13"/>
        <v>338642.87168596964</v>
      </c>
      <c r="I22" s="26">
        <f t="shared" si="13"/>
        <v>2435782.2637144448</v>
      </c>
      <c r="J22" s="11">
        <f t="shared" si="12"/>
        <v>1872924.7331156866</v>
      </c>
      <c r="K22" s="26">
        <f t="shared" si="13"/>
        <v>1928789.8699861632</v>
      </c>
      <c r="L22" s="11">
        <f t="shared" si="13"/>
        <v>120625.04148783212</v>
      </c>
      <c r="M22" s="11">
        <f t="shared" si="13"/>
        <v>126027.94543518641</v>
      </c>
      <c r="N22" s="11">
        <f t="shared" si="13"/>
        <v>87933.608370745802</v>
      </c>
      <c r="O22" s="11">
        <f t="shared" si="14"/>
        <v>292398.51046167087</v>
      </c>
      <c r="P22" s="11">
        <f t="shared" si="14"/>
        <v>806953.09614747611</v>
      </c>
      <c r="Q22" s="11">
        <f t="shared" si="14"/>
        <v>429098.77201653365</v>
      </c>
      <c r="R22" s="11">
        <f t="shared" si="14"/>
        <v>447729.07149689912</v>
      </c>
      <c r="S22" s="11">
        <f t="shared" si="5"/>
        <v>98659.789592628134</v>
      </c>
      <c r="T22" s="11">
        <f t="shared" si="5"/>
        <v>290524.94168928964</v>
      </c>
      <c r="U22" s="11">
        <f t="shared" si="5"/>
        <v>217305.87406463263</v>
      </c>
      <c r="V22" s="11">
        <f t="shared" si="6"/>
        <v>986433.95865869801</v>
      </c>
      <c r="W22" s="11">
        <f t="shared" si="14"/>
        <v>1413614.6646445063</v>
      </c>
      <c r="X22" s="11">
        <f t="shared" si="14"/>
        <v>582499.55721620924</v>
      </c>
      <c r="Y22" s="11">
        <f t="shared" si="15"/>
        <v>308138.83011063834</v>
      </c>
      <c r="Z22" s="11">
        <f t="shared" si="15"/>
        <v>249711.58794393085</v>
      </c>
      <c r="AA22" s="11">
        <f t="shared" si="15"/>
        <v>1090831.5526167436</v>
      </c>
      <c r="AB22" s="11">
        <f t="shared" si="15"/>
        <v>109830.94339795099</v>
      </c>
      <c r="AC22" s="11">
        <f t="shared" si="15"/>
        <v>2429367.632630005</v>
      </c>
      <c r="AD22" s="11">
        <f t="shared" si="15"/>
        <v>702895.08652942476</v>
      </c>
      <c r="AE22" s="11">
        <f t="shared" si="15"/>
        <v>183185.84475860564</v>
      </c>
      <c r="AF22" s="11">
        <f t="shared" si="8"/>
        <v>254889.66363859936</v>
      </c>
      <c r="AG22" s="218">
        <v>468164</v>
      </c>
      <c r="AH22" s="216">
        <f t="shared" si="15"/>
        <v>458404.75418546336</v>
      </c>
      <c r="AI22" s="11">
        <f t="shared" si="15"/>
        <v>0</v>
      </c>
      <c r="AJ22" s="11">
        <f t="shared" si="15"/>
        <v>0</v>
      </c>
      <c r="AK22" s="11">
        <f t="shared" si="15"/>
        <v>0</v>
      </c>
      <c r="AL22" s="11">
        <f t="shared" si="9"/>
        <v>0</v>
      </c>
      <c r="AM22" s="11">
        <f t="shared" si="9"/>
        <v>0</v>
      </c>
      <c r="AN22" s="11">
        <f t="shared" si="9"/>
        <v>0</v>
      </c>
      <c r="AO22" s="11">
        <f t="shared" si="9"/>
        <v>0</v>
      </c>
      <c r="AP22" s="11">
        <f t="shared" si="9"/>
        <v>0</v>
      </c>
      <c r="AQ22" s="11">
        <f t="shared" si="9"/>
        <v>0</v>
      </c>
      <c r="AR22" s="11">
        <f t="shared" si="9"/>
        <v>0</v>
      </c>
      <c r="AS22" s="11">
        <f t="shared" si="9"/>
        <v>0</v>
      </c>
      <c r="AT22" s="11">
        <f t="shared" si="9"/>
        <v>0</v>
      </c>
      <c r="AU22" s="11">
        <f t="shared" si="9"/>
        <v>0</v>
      </c>
      <c r="AV22" s="11">
        <f t="shared" si="9"/>
        <v>0</v>
      </c>
      <c r="AW22" s="11">
        <f t="shared" si="9"/>
        <v>0</v>
      </c>
      <c r="AX22" s="11">
        <f t="shared" si="9"/>
        <v>0</v>
      </c>
      <c r="AY22" s="11">
        <f t="shared" si="9"/>
        <v>0</v>
      </c>
      <c r="AZ22" s="11">
        <f t="shared" si="9"/>
        <v>0</v>
      </c>
    </row>
    <row r="23" spans="1:52" s="5" customFormat="1" ht="15.75" thickBot="1" x14ac:dyDescent="0.3">
      <c r="A23" s="81">
        <v>280325</v>
      </c>
      <c r="B23" s="10" t="s">
        <v>121</v>
      </c>
      <c r="C23" s="9">
        <f t="shared" si="10"/>
        <v>2.6888377418013785E-2</v>
      </c>
      <c r="D23" s="24">
        <f t="shared" si="11"/>
        <v>18609174.84172108</v>
      </c>
      <c r="E23" s="19">
        <f t="shared" si="13"/>
        <v>1366498.8299011735</v>
      </c>
      <c r="F23" s="10">
        <f t="shared" si="13"/>
        <v>162826.67655848223</v>
      </c>
      <c r="G23" s="27">
        <f t="shared" si="13"/>
        <v>31695.024611635636</v>
      </c>
      <c r="H23" s="10">
        <f t="shared" si="13"/>
        <v>308746.77774139651</v>
      </c>
      <c r="I23" s="27">
        <f t="shared" si="13"/>
        <v>2220746.3616681737</v>
      </c>
      <c r="J23" s="10">
        <f t="shared" si="12"/>
        <v>1707579.0593869784</v>
      </c>
      <c r="K23" s="27">
        <f t="shared" si="13"/>
        <v>1758512.3062938743</v>
      </c>
      <c r="L23" s="10">
        <f t="shared" si="13"/>
        <v>109976.01304546649</v>
      </c>
      <c r="M23" s="10">
        <f t="shared" si="13"/>
        <v>114901.93744448588</v>
      </c>
      <c r="N23" s="10">
        <f t="shared" si="13"/>
        <v>80170.647338526222</v>
      </c>
      <c r="O23" s="10">
        <f t="shared" si="14"/>
        <v>266584.96448477043</v>
      </c>
      <c r="P23" s="10">
        <f t="shared" si="14"/>
        <v>735713.60585145571</v>
      </c>
      <c r="Q23" s="10">
        <f t="shared" si="14"/>
        <v>391217.04388258583</v>
      </c>
      <c r="R23" s="10">
        <f t="shared" si="14"/>
        <v>408202.62194682471</v>
      </c>
      <c r="S23" s="10">
        <f t="shared" si="5"/>
        <v>89949.899071299806</v>
      </c>
      <c r="T23" s="10">
        <f t="shared" si="5"/>
        <v>264876.79824323795</v>
      </c>
      <c r="U23" s="10">
        <f t="shared" si="5"/>
        <v>198121.66152414761</v>
      </c>
      <c r="V23" s="10">
        <f t="shared" si="6"/>
        <v>899349.52616686397</v>
      </c>
      <c r="W23" s="10">
        <f t="shared" si="14"/>
        <v>1288817.8348596811</v>
      </c>
      <c r="X23" s="10">
        <f t="shared" si="14"/>
        <v>531075.29011586169</v>
      </c>
      <c r="Y23" s="10">
        <f t="shared" si="15"/>
        <v>280935.69612144539</v>
      </c>
      <c r="Z23" s="10">
        <f t="shared" si="15"/>
        <v>227666.53187925421</v>
      </c>
      <c r="AA23" s="10">
        <f t="shared" si="15"/>
        <v>994530.68435285718</v>
      </c>
      <c r="AB23" s="10">
        <f t="shared" si="15"/>
        <v>100134.84028643738</v>
      </c>
      <c r="AC23" s="10">
        <f t="shared" si="15"/>
        <v>2214898.0274987272</v>
      </c>
      <c r="AD23" s="10">
        <f t="shared" si="15"/>
        <v>640842.05279674043</v>
      </c>
      <c r="AE23" s="10">
        <f t="shared" si="15"/>
        <v>167013.81905803879</v>
      </c>
      <c r="AF23" s="10">
        <f t="shared" si="8"/>
        <v>232387.47632928967</v>
      </c>
      <c r="AG23" s="91">
        <v>397267</v>
      </c>
      <c r="AH23" s="215">
        <f t="shared" si="15"/>
        <v>417935.83326136949</v>
      </c>
      <c r="AI23" s="10">
        <f t="shared" si="15"/>
        <v>0</v>
      </c>
      <c r="AJ23" s="10">
        <f t="shared" si="15"/>
        <v>0</v>
      </c>
      <c r="AK23" s="10">
        <f t="shared" si="15"/>
        <v>0</v>
      </c>
      <c r="AL23" s="10">
        <f t="shared" si="9"/>
        <v>0</v>
      </c>
      <c r="AM23" s="10">
        <f t="shared" si="9"/>
        <v>0</v>
      </c>
      <c r="AN23" s="10">
        <f t="shared" si="9"/>
        <v>0</v>
      </c>
      <c r="AO23" s="10">
        <f t="shared" si="9"/>
        <v>0</v>
      </c>
      <c r="AP23" s="10">
        <f t="shared" si="9"/>
        <v>0</v>
      </c>
      <c r="AQ23" s="10">
        <f t="shared" si="9"/>
        <v>0</v>
      </c>
      <c r="AR23" s="10">
        <f t="shared" si="9"/>
        <v>0</v>
      </c>
      <c r="AS23" s="10">
        <f t="shared" si="9"/>
        <v>0</v>
      </c>
      <c r="AT23" s="10">
        <f t="shared" si="9"/>
        <v>0</v>
      </c>
      <c r="AU23" s="10">
        <f t="shared" si="9"/>
        <v>0</v>
      </c>
      <c r="AV23" s="10">
        <f t="shared" si="9"/>
        <v>0</v>
      </c>
      <c r="AW23" s="10">
        <f t="shared" si="9"/>
        <v>0</v>
      </c>
      <c r="AX23" s="10">
        <f t="shared" si="9"/>
        <v>0</v>
      </c>
      <c r="AY23" s="10">
        <f t="shared" si="9"/>
        <v>0</v>
      </c>
      <c r="AZ23" s="10">
        <f t="shared" si="9"/>
        <v>0</v>
      </c>
    </row>
    <row r="24" spans="1:52" s="5" customFormat="1" ht="15.75" thickBot="1" x14ac:dyDescent="0.3">
      <c r="A24" s="82">
        <v>288654</v>
      </c>
      <c r="B24" s="11" t="s">
        <v>122</v>
      </c>
      <c r="C24" s="9">
        <f t="shared" si="10"/>
        <v>2.7692161909415387E-2</v>
      </c>
      <c r="D24" s="23">
        <f t="shared" si="11"/>
        <v>19165465.982053533</v>
      </c>
      <c r="E24" s="18">
        <f t="shared" si="13"/>
        <v>1407100.1631902019</v>
      </c>
      <c r="F24" s="11">
        <f t="shared" si="13"/>
        <v>167664.57324645368</v>
      </c>
      <c r="G24" s="26">
        <f t="shared" si="13"/>
        <v>32636.745328625962</v>
      </c>
      <c r="H24" s="11">
        <f t="shared" si="13"/>
        <v>317920.24393887474</v>
      </c>
      <c r="I24" s="26">
        <f t="shared" si="13"/>
        <v>2286729.0476445733</v>
      </c>
      <c r="J24" s="11">
        <f t="shared" si="12"/>
        <v>1758314.5485000941</v>
      </c>
      <c r="K24" s="26">
        <f t="shared" si="13"/>
        <v>1810761.1210593132</v>
      </c>
      <c r="L24" s="11">
        <f t="shared" si="13"/>
        <v>113243.61391108923</v>
      </c>
      <c r="M24" s="11">
        <f t="shared" si="13"/>
        <v>118315.89708766835</v>
      </c>
      <c r="N24" s="11">
        <f t="shared" si="13"/>
        <v>82552.67292198322</v>
      </c>
      <c r="O24" s="11">
        <f t="shared" si="14"/>
        <v>274505.7213533824</v>
      </c>
      <c r="P24" s="11">
        <f t="shared" si="14"/>
        <v>757573.08546667662</v>
      </c>
      <c r="Q24" s="11">
        <f t="shared" si="14"/>
        <v>402840.86180285004</v>
      </c>
      <c r="R24" s="11">
        <f t="shared" si="14"/>
        <v>420331.11436881742</v>
      </c>
      <c r="S24" s="11">
        <f t="shared" si="5"/>
        <v>92622.485210120314</v>
      </c>
      <c r="T24" s="11">
        <f t="shared" si="5"/>
        <v>272746.80217641522</v>
      </c>
      <c r="U24" s="11">
        <f t="shared" si="5"/>
        <v>204008.24074053796</v>
      </c>
      <c r="V24" s="11">
        <f t="shared" si="6"/>
        <v>926070.94667321851</v>
      </c>
      <c r="W24" s="11">
        <f t="shared" si="14"/>
        <v>1327111.1149686484</v>
      </c>
      <c r="X24" s="11">
        <f t="shared" si="14"/>
        <v>546854.56806600885</v>
      </c>
      <c r="Y24" s="11">
        <f t="shared" si="15"/>
        <v>289282.84108887793</v>
      </c>
      <c r="Z24" s="11">
        <f t="shared" si="15"/>
        <v>234430.94655515649</v>
      </c>
      <c r="AA24" s="11">
        <f t="shared" si="15"/>
        <v>1024080.1218628008</v>
      </c>
      <c r="AB24" s="11">
        <f t="shared" si="15"/>
        <v>103110.0408027871</v>
      </c>
      <c r="AC24" s="11">
        <f t="shared" si="15"/>
        <v>2280706.9481124324</v>
      </c>
      <c r="AD24" s="11">
        <f t="shared" si="15"/>
        <v>659882.71437791956</v>
      </c>
      <c r="AE24" s="11">
        <f t="shared" si="15"/>
        <v>171976.12387899449</v>
      </c>
      <c r="AF24" s="11">
        <f t="shared" si="8"/>
        <v>239292.15943049954</v>
      </c>
      <c r="AG24" s="218">
        <v>412447</v>
      </c>
      <c r="AH24" s="216">
        <f t="shared" si="15"/>
        <v>430353.51828851277</v>
      </c>
      <c r="AI24" s="11">
        <f t="shared" si="15"/>
        <v>0</v>
      </c>
      <c r="AJ24" s="11">
        <f t="shared" si="15"/>
        <v>0</v>
      </c>
      <c r="AK24" s="11">
        <f t="shared" si="15"/>
        <v>0</v>
      </c>
      <c r="AL24" s="11">
        <f t="shared" si="9"/>
        <v>0</v>
      </c>
      <c r="AM24" s="11">
        <f t="shared" si="9"/>
        <v>0</v>
      </c>
      <c r="AN24" s="11">
        <f t="shared" si="9"/>
        <v>0</v>
      </c>
      <c r="AO24" s="11">
        <f t="shared" si="9"/>
        <v>0</v>
      </c>
      <c r="AP24" s="11">
        <f t="shared" si="9"/>
        <v>0</v>
      </c>
      <c r="AQ24" s="11">
        <f t="shared" si="9"/>
        <v>0</v>
      </c>
      <c r="AR24" s="11">
        <f t="shared" si="9"/>
        <v>0</v>
      </c>
      <c r="AS24" s="11">
        <f t="shared" si="9"/>
        <v>0</v>
      </c>
      <c r="AT24" s="11">
        <f t="shared" si="9"/>
        <v>0</v>
      </c>
      <c r="AU24" s="11">
        <f t="shared" si="9"/>
        <v>0</v>
      </c>
      <c r="AV24" s="11">
        <f t="shared" si="9"/>
        <v>0</v>
      </c>
      <c r="AW24" s="11">
        <f t="shared" si="9"/>
        <v>0</v>
      </c>
      <c r="AX24" s="11">
        <f t="shared" si="9"/>
        <v>0</v>
      </c>
      <c r="AY24" s="11">
        <f t="shared" si="9"/>
        <v>0</v>
      </c>
      <c r="AZ24" s="11">
        <f t="shared" si="9"/>
        <v>0</v>
      </c>
    </row>
    <row r="25" spans="1:52" s="5" customFormat="1" ht="15.75" thickBot="1" x14ac:dyDescent="0.3">
      <c r="A25" s="81">
        <v>287628</v>
      </c>
      <c r="B25" s="10" t="s">
        <v>22</v>
      </c>
      <c r="C25" s="9">
        <f t="shared" si="10"/>
        <v>2.74866824452977E-2</v>
      </c>
      <c r="D25" s="24">
        <f t="shared" si="11"/>
        <v>19023255.717198078</v>
      </c>
      <c r="E25" s="19">
        <f t="shared" si="13"/>
        <v>1402098.7262884679</v>
      </c>
      <c r="F25" s="10">
        <f t="shared" si="13"/>
        <v>167068.62151132838</v>
      </c>
      <c r="G25" s="27">
        <f>G$4*$A25/$A$8</f>
        <v>32520.740351361936</v>
      </c>
      <c r="H25" s="10">
        <f t="shared" si="13"/>
        <v>316790.21916776022</v>
      </c>
      <c r="I25" s="27">
        <f t="shared" si="13"/>
        <v>2278601.0327794291</v>
      </c>
      <c r="J25" s="10">
        <f t="shared" si="12"/>
        <v>1752064.7451827622</v>
      </c>
      <c r="K25" s="27">
        <f t="shared" si="13"/>
        <v>1804324.9001505198</v>
      </c>
      <c r="L25" s="10">
        <f t="shared" si="13"/>
        <v>112841.09758402368</v>
      </c>
      <c r="M25" s="10">
        <f t="shared" si="13"/>
        <v>117895.35169279439</v>
      </c>
      <c r="N25" s="10">
        <f t="shared" si="13"/>
        <v>82259.245349810473</v>
      </c>
      <c r="O25" s="10">
        <f t="shared" si="14"/>
        <v>273530.01039802213</v>
      </c>
      <c r="P25" s="10">
        <f t="shared" si="14"/>
        <v>754880.3461119862</v>
      </c>
      <c r="Q25" s="10">
        <f t="shared" si="14"/>
        <v>401408.99276860931</v>
      </c>
      <c r="R25" s="10">
        <f t="shared" si="14"/>
        <v>418837.07748264086</v>
      </c>
      <c r="S25" s="10">
        <f t="shared" si="5"/>
        <v>92293.265210308833</v>
      </c>
      <c r="T25" s="10">
        <f t="shared" si="5"/>
        <v>271777.34317348094</v>
      </c>
      <c r="U25" s="10">
        <f t="shared" si="5"/>
        <v>203283.10803841089</v>
      </c>
      <c r="V25" s="10">
        <f t="shared" si="6"/>
        <v>922779.29372094094</v>
      </c>
      <c r="W25" s="10">
        <f t="shared" si="14"/>
        <v>1322393.9934184263</v>
      </c>
      <c r="X25" s="10">
        <f t="shared" si="14"/>
        <v>544910.81261195056</v>
      </c>
      <c r="Y25" s="10">
        <f t="shared" si="15"/>
        <v>288254.60591819888</v>
      </c>
      <c r="Z25" s="10">
        <f t="shared" si="15"/>
        <v>233597.6785208816</v>
      </c>
      <c r="AA25" s="10">
        <f t="shared" si="15"/>
        <v>1020440.1023064072</v>
      </c>
      <c r="AB25" s="10">
        <f t="shared" si="15"/>
        <v>102743.54353663573</v>
      </c>
      <c r="AC25" s="10">
        <f t="shared" si="15"/>
        <v>2272600.3383694068</v>
      </c>
      <c r="AD25" s="10">
        <f t="shared" si="15"/>
        <v>657537.20846096799</v>
      </c>
      <c r="AE25" s="10">
        <f t="shared" si="15"/>
        <v>171364.84704548499</v>
      </c>
      <c r="AF25" s="10">
        <f t="shared" si="8"/>
        <v>238441.61256270733</v>
      </c>
      <c r="AG25" s="91">
        <v>336893</v>
      </c>
      <c r="AH25" s="215">
        <f t="shared" si="15"/>
        <v>428823.85748435272</v>
      </c>
      <c r="AI25" s="10">
        <f t="shared" si="15"/>
        <v>0</v>
      </c>
      <c r="AJ25" s="10">
        <f t="shared" si="15"/>
        <v>0</v>
      </c>
      <c r="AK25" s="10">
        <f t="shared" si="15"/>
        <v>0</v>
      </c>
      <c r="AL25" s="10">
        <f t="shared" ref="AL25:AZ29" si="16">AL$4*$A25/$A$8</f>
        <v>0</v>
      </c>
      <c r="AM25" s="10">
        <f t="shared" si="16"/>
        <v>0</v>
      </c>
      <c r="AN25" s="10">
        <f t="shared" si="16"/>
        <v>0</v>
      </c>
      <c r="AO25" s="10">
        <f t="shared" si="16"/>
        <v>0</v>
      </c>
      <c r="AP25" s="10">
        <f t="shared" si="16"/>
        <v>0</v>
      </c>
      <c r="AQ25" s="10">
        <f t="shared" si="16"/>
        <v>0</v>
      </c>
      <c r="AR25" s="10">
        <f t="shared" si="16"/>
        <v>0</v>
      </c>
      <c r="AS25" s="10">
        <f t="shared" si="16"/>
        <v>0</v>
      </c>
      <c r="AT25" s="10">
        <f t="shared" si="16"/>
        <v>0</v>
      </c>
      <c r="AU25" s="10">
        <f t="shared" si="16"/>
        <v>0</v>
      </c>
      <c r="AV25" s="10">
        <f t="shared" si="16"/>
        <v>0</v>
      </c>
      <c r="AW25" s="10">
        <f t="shared" si="16"/>
        <v>0</v>
      </c>
      <c r="AX25" s="10">
        <f t="shared" si="16"/>
        <v>0</v>
      </c>
      <c r="AY25" s="10">
        <f t="shared" si="16"/>
        <v>0</v>
      </c>
      <c r="AZ25" s="10">
        <f t="shared" si="16"/>
        <v>0</v>
      </c>
    </row>
    <row r="26" spans="1:52" s="5" customFormat="1" ht="15.75" thickBot="1" x14ac:dyDescent="0.3">
      <c r="A26" s="82">
        <v>243759</v>
      </c>
      <c r="B26" s="11" t="s">
        <v>123</v>
      </c>
      <c r="C26" s="9">
        <f t="shared" si="10"/>
        <v>2.3355719814569537E-2</v>
      </c>
      <c r="D26" s="23">
        <f t="shared" si="11"/>
        <v>16164258.141229246</v>
      </c>
      <c r="E26" s="18">
        <f t="shared" si="13"/>
        <v>1188250.7385280663</v>
      </c>
      <c r="F26" s="11">
        <f t="shared" si="13"/>
        <v>141587.32846238854</v>
      </c>
      <c r="G26" s="26">
        <f t="shared" si="13"/>
        <v>27560.67958372493</v>
      </c>
      <c r="H26" s="11">
        <f t="shared" si="13"/>
        <v>268473.39978762175</v>
      </c>
      <c r="I26" s="26">
        <f t="shared" si="13"/>
        <v>1931068.9819811732</v>
      </c>
      <c r="J26" s="11">
        <f t="shared" si="12"/>
        <v>1484839.9676700633</v>
      </c>
      <c r="K26" s="26">
        <f t="shared" si="13"/>
        <v>1529129.4079011451</v>
      </c>
      <c r="L26" s="11">
        <f t="shared" si="13"/>
        <v>95630.582231159802</v>
      </c>
      <c r="M26" s="11">
        <f t="shared" si="13"/>
        <v>99913.961899689413</v>
      </c>
      <c r="N26" s="11">
        <f t="shared" si="13"/>
        <v>69713.071701032066</v>
      </c>
      <c r="O26" s="11">
        <f t="shared" si="14"/>
        <v>231811.23466634497</v>
      </c>
      <c r="P26" s="11">
        <f t="shared" si="14"/>
        <v>639746.05493175786</v>
      </c>
      <c r="Q26" s="11">
        <f t="shared" si="14"/>
        <v>340186.12467591278</v>
      </c>
      <c r="R26" s="11">
        <f t="shared" si="14"/>
        <v>354956.07927632582</v>
      </c>
      <c r="S26" s="11">
        <f t="shared" si="5"/>
        <v>78216.70363942199</v>
      </c>
      <c r="T26" s="11">
        <f t="shared" si="5"/>
        <v>230325.88410942096</v>
      </c>
      <c r="U26" s="11">
        <f t="shared" si="5"/>
        <v>172278.38434483082</v>
      </c>
      <c r="V26" s="11">
        <f t="shared" si="6"/>
        <v>782037.06822048908</v>
      </c>
      <c r="W26" s="11">
        <f t="shared" si="14"/>
        <v>1120702.565263751</v>
      </c>
      <c r="X26" s="11">
        <f t="shared" si="14"/>
        <v>461801.05821226188</v>
      </c>
      <c r="Y26" s="11">
        <f t="shared" si="15"/>
        <v>244290.03603270277</v>
      </c>
      <c r="Z26" s="11">
        <f t="shared" si="15"/>
        <v>197969.37891502766</v>
      </c>
      <c r="AA26" s="11">
        <f t="shared" si="15"/>
        <v>864802.65794049087</v>
      </c>
      <c r="AB26" s="11">
        <f t="shared" si="15"/>
        <v>87073.106335081378</v>
      </c>
      <c r="AC26" s="11">
        <f t="shared" si="15"/>
        <v>1925983.5130119049</v>
      </c>
      <c r="AD26" s="11">
        <f t="shared" si="15"/>
        <v>557249.68500019854</v>
      </c>
      <c r="AE26" s="11">
        <f t="shared" si="15"/>
        <v>145228.29401504851</v>
      </c>
      <c r="AF26" s="11">
        <f t="shared" si="8"/>
        <v>202074.51651672638</v>
      </c>
      <c r="AG26" s="218">
        <v>327938</v>
      </c>
      <c r="AH26" s="216">
        <f t="shared" si="15"/>
        <v>363419.67637548619</v>
      </c>
      <c r="AI26" s="11">
        <f t="shared" si="15"/>
        <v>0</v>
      </c>
      <c r="AJ26" s="11">
        <f t="shared" si="15"/>
        <v>0</v>
      </c>
      <c r="AK26" s="11">
        <f t="shared" si="15"/>
        <v>0</v>
      </c>
      <c r="AL26" s="11">
        <f t="shared" si="16"/>
        <v>0</v>
      </c>
      <c r="AM26" s="11">
        <f t="shared" si="16"/>
        <v>0</v>
      </c>
      <c r="AN26" s="11">
        <f t="shared" si="16"/>
        <v>0</v>
      </c>
      <c r="AO26" s="11">
        <f t="shared" si="16"/>
        <v>0</v>
      </c>
      <c r="AP26" s="11">
        <f t="shared" si="16"/>
        <v>0</v>
      </c>
      <c r="AQ26" s="11">
        <f t="shared" si="16"/>
        <v>0</v>
      </c>
      <c r="AR26" s="11">
        <f t="shared" si="16"/>
        <v>0</v>
      </c>
      <c r="AS26" s="11">
        <f t="shared" si="16"/>
        <v>0</v>
      </c>
      <c r="AT26" s="11">
        <f t="shared" si="16"/>
        <v>0</v>
      </c>
      <c r="AU26" s="11">
        <f t="shared" si="16"/>
        <v>0</v>
      </c>
      <c r="AV26" s="11">
        <f t="shared" si="16"/>
        <v>0</v>
      </c>
      <c r="AW26" s="11">
        <f t="shared" si="16"/>
        <v>0</v>
      </c>
      <c r="AX26" s="11">
        <f t="shared" si="16"/>
        <v>0</v>
      </c>
      <c r="AY26" s="11">
        <f t="shared" si="16"/>
        <v>0</v>
      </c>
      <c r="AZ26" s="11">
        <f t="shared" si="16"/>
        <v>0</v>
      </c>
    </row>
    <row r="27" spans="1:52" s="5" customFormat="1" ht="15.75" thickBot="1" x14ac:dyDescent="0.3">
      <c r="A27" s="81">
        <v>132423</v>
      </c>
      <c r="B27" s="10" t="s">
        <v>24</v>
      </c>
      <c r="C27" s="9">
        <f t="shared" si="10"/>
        <v>1.2654602686438643E-2</v>
      </c>
      <c r="D27" s="24">
        <f t="shared" si="11"/>
        <v>8758122.8976160921</v>
      </c>
      <c r="E27" s="19">
        <f t="shared" si="13"/>
        <v>645521.71426737937</v>
      </c>
      <c r="F27" s="10">
        <f t="shared" si="13"/>
        <v>76917.852456626744</v>
      </c>
      <c r="G27" s="27">
        <f t="shared" si="13"/>
        <v>14972.443571378313</v>
      </c>
      <c r="H27" s="10">
        <f t="shared" si="13"/>
        <v>145849.19129171123</v>
      </c>
      <c r="I27" s="27">
        <f t="shared" si="13"/>
        <v>1049060.5384863447</v>
      </c>
      <c r="J27" s="10">
        <f t="shared" si="12"/>
        <v>806644.93634603347</v>
      </c>
      <c r="K27" s="27">
        <f t="shared" si="13"/>
        <v>830705.34250014694</v>
      </c>
      <c r="L27" s="10">
        <f t="shared" si="13"/>
        <v>51951.676002924505</v>
      </c>
      <c r="M27" s="10">
        <f t="shared" si="13"/>
        <v>54278.638231378412</v>
      </c>
      <c r="N27" s="10">
        <f t="shared" si="13"/>
        <v>37871.890243501854</v>
      </c>
      <c r="O27" s="10">
        <f t="shared" si="14"/>
        <v>125932.33122970394</v>
      </c>
      <c r="P27" s="10">
        <f t="shared" si="14"/>
        <v>347544.46741342131</v>
      </c>
      <c r="Q27" s="10">
        <f t="shared" si="14"/>
        <v>184807.40070298285</v>
      </c>
      <c r="R27" s="10">
        <f t="shared" si="14"/>
        <v>192831.23448163513</v>
      </c>
      <c r="S27" s="10">
        <f t="shared" si="5"/>
        <v>42491.520501984247</v>
      </c>
      <c r="T27" s="10">
        <f t="shared" si="5"/>
        <v>125125.40891381181</v>
      </c>
      <c r="U27" s="10">
        <f t="shared" si="5"/>
        <v>93590.884808747709</v>
      </c>
      <c r="V27" s="10">
        <f t="shared" si="6"/>
        <v>424844.59931720194</v>
      </c>
      <c r="W27" s="10">
        <f t="shared" si="14"/>
        <v>608825.91329929023</v>
      </c>
      <c r="X27" s="10">
        <f t="shared" si="14"/>
        <v>250875.17396954514</v>
      </c>
      <c r="Y27" s="10">
        <f t="shared" si="15"/>
        <v>132711.48733609263</v>
      </c>
      <c r="Z27" s="10">
        <f t="shared" si="15"/>
        <v>107547.61491499681</v>
      </c>
      <c r="AA27" s="10">
        <f t="shared" si="15"/>
        <v>469807.31941160583</v>
      </c>
      <c r="AB27" s="10">
        <f t="shared" si="15"/>
        <v>47302.794810491025</v>
      </c>
      <c r="AC27" s="10">
        <f t="shared" si="15"/>
        <v>1046297.8382073093</v>
      </c>
      <c r="AD27" s="10">
        <f t="shared" si="15"/>
        <v>302728.00198877288</v>
      </c>
      <c r="AE27" s="10">
        <f t="shared" si="15"/>
        <v>78895.820783457311</v>
      </c>
      <c r="AF27" s="10">
        <f t="shared" si="8"/>
        <v>109777.74646554366</v>
      </c>
      <c r="AG27" s="91">
        <v>154982</v>
      </c>
      <c r="AH27" s="215">
        <f t="shared" si="15"/>
        <v>197429.115662072</v>
      </c>
      <c r="AI27" s="10">
        <f t="shared" si="15"/>
        <v>0</v>
      </c>
      <c r="AJ27" s="10">
        <f t="shared" si="15"/>
        <v>0</v>
      </c>
      <c r="AK27" s="10">
        <f t="shared" si="15"/>
        <v>0</v>
      </c>
      <c r="AL27" s="10">
        <f t="shared" si="16"/>
        <v>0</v>
      </c>
      <c r="AM27" s="10">
        <f t="shared" si="16"/>
        <v>0</v>
      </c>
      <c r="AN27" s="10">
        <f t="shared" si="16"/>
        <v>0</v>
      </c>
      <c r="AO27" s="10">
        <f t="shared" si="16"/>
        <v>0</v>
      </c>
      <c r="AP27" s="10">
        <f t="shared" si="16"/>
        <v>0</v>
      </c>
      <c r="AQ27" s="10">
        <f t="shared" si="16"/>
        <v>0</v>
      </c>
      <c r="AR27" s="10">
        <f t="shared" si="16"/>
        <v>0</v>
      </c>
      <c r="AS27" s="10">
        <f t="shared" si="16"/>
        <v>0</v>
      </c>
      <c r="AT27" s="10">
        <f t="shared" si="16"/>
        <v>0</v>
      </c>
      <c r="AU27" s="10">
        <f t="shared" si="16"/>
        <v>0</v>
      </c>
      <c r="AV27" s="10">
        <f t="shared" si="16"/>
        <v>0</v>
      </c>
      <c r="AW27" s="10">
        <f t="shared" si="16"/>
        <v>0</v>
      </c>
      <c r="AX27" s="10">
        <f t="shared" si="16"/>
        <v>0</v>
      </c>
      <c r="AY27" s="10">
        <f t="shared" si="16"/>
        <v>0</v>
      </c>
      <c r="AZ27" s="10">
        <f t="shared" si="16"/>
        <v>0</v>
      </c>
    </row>
    <row r="28" spans="1:52" s="5" customFormat="1" ht="15.75" thickBot="1" x14ac:dyDescent="0.3">
      <c r="A28" s="82">
        <v>275468</v>
      </c>
      <c r="B28" s="11" t="s">
        <v>124</v>
      </c>
      <c r="C28" s="9">
        <f t="shared" si="10"/>
        <v>2.6297801985936183E-2</v>
      </c>
      <c r="D28" s="23">
        <f t="shared" si="11"/>
        <v>18200443.541133404</v>
      </c>
      <c r="E28" s="18">
        <f t="shared" si="13"/>
        <v>1342822.4370827307</v>
      </c>
      <c r="F28" s="11">
        <f t="shared" si="13"/>
        <v>160005.48983576914</v>
      </c>
      <c r="G28" s="26">
        <f t="shared" si="13"/>
        <v>31145.866546751255</v>
      </c>
      <c r="H28" s="11">
        <f t="shared" si="13"/>
        <v>303397.3329915884</v>
      </c>
      <c r="I28" s="26">
        <f t="shared" si="13"/>
        <v>2182269.0047480906</v>
      </c>
      <c r="J28" s="11">
        <f t="shared" si="12"/>
        <v>1677993.0021625333</v>
      </c>
      <c r="K28" s="26">
        <f t="shared" si="13"/>
        <v>1728043.763453709</v>
      </c>
      <c r="L28" s="11">
        <f t="shared" si="13"/>
        <v>108070.5337076913</v>
      </c>
      <c r="M28" s="11">
        <f t="shared" si="13"/>
        <v>112911.10997576968</v>
      </c>
      <c r="N28" s="11">
        <f t="shared" si="13"/>
        <v>78781.585235170394</v>
      </c>
      <c r="O28" s="11">
        <f t="shared" si="14"/>
        <v>261966.02870486307</v>
      </c>
      <c r="P28" s="11">
        <f t="shared" si="14"/>
        <v>722966.39820454409</v>
      </c>
      <c r="Q28" s="11">
        <f t="shared" si="14"/>
        <v>384438.69310353399</v>
      </c>
      <c r="R28" s="11">
        <f t="shared" si="14"/>
        <v>401129.9736464743</v>
      </c>
      <c r="S28" s="11">
        <f t="shared" si="5"/>
        <v>88391.398545876451</v>
      </c>
      <c r="T28" s="11">
        <f t="shared" si="5"/>
        <v>260287.4586942594</v>
      </c>
      <c r="U28" s="11">
        <f t="shared" si="5"/>
        <v>194688.94267986764</v>
      </c>
      <c r="V28" s="11">
        <f t="shared" si="6"/>
        <v>883767.11058283667</v>
      </c>
      <c r="W28" s="11">
        <f t="shared" si="14"/>
        <v>1266487.3676380152</v>
      </c>
      <c r="X28" s="11">
        <f t="shared" si="14"/>
        <v>521873.71093422337</v>
      </c>
      <c r="Y28" s="11">
        <f t="shared" si="15"/>
        <v>276068.11500644725</v>
      </c>
      <c r="Z28" s="11">
        <f t="shared" si="15"/>
        <v>223721.90922577152</v>
      </c>
      <c r="AA28" s="11">
        <f t="shared" si="15"/>
        <v>977299.12978618697</v>
      </c>
      <c r="AB28" s="11">
        <f t="shared" si="15"/>
        <v>98399.872234100883</v>
      </c>
      <c r="AC28" s="11">
        <f t="shared" si="15"/>
        <v>2176522.0006742864</v>
      </c>
      <c r="AD28" s="11">
        <f t="shared" si="15"/>
        <v>629738.61981561582</v>
      </c>
      <c r="AE28" s="11">
        <f t="shared" si="15"/>
        <v>164120.08457426142</v>
      </c>
      <c r="AF28" s="11">
        <f t="shared" si="8"/>
        <v>228361.05709257742</v>
      </c>
      <c r="AG28" s="218">
        <v>304081</v>
      </c>
      <c r="AH28" s="216">
        <f t="shared" si="15"/>
        <v>410694.54424986331</v>
      </c>
      <c r="AI28" s="11">
        <f t="shared" si="15"/>
        <v>0</v>
      </c>
      <c r="AJ28" s="11">
        <f t="shared" si="15"/>
        <v>0</v>
      </c>
      <c r="AK28" s="11">
        <f t="shared" si="15"/>
        <v>0</v>
      </c>
      <c r="AL28" s="11">
        <f t="shared" si="16"/>
        <v>0</v>
      </c>
      <c r="AM28" s="11">
        <f t="shared" si="16"/>
        <v>0</v>
      </c>
      <c r="AN28" s="11">
        <f t="shared" si="16"/>
        <v>0</v>
      </c>
      <c r="AO28" s="11">
        <f t="shared" si="16"/>
        <v>0</v>
      </c>
      <c r="AP28" s="11">
        <f t="shared" si="16"/>
        <v>0</v>
      </c>
      <c r="AQ28" s="11">
        <f t="shared" si="16"/>
        <v>0</v>
      </c>
      <c r="AR28" s="11">
        <f t="shared" si="16"/>
        <v>0</v>
      </c>
      <c r="AS28" s="11">
        <f t="shared" si="16"/>
        <v>0</v>
      </c>
      <c r="AT28" s="11">
        <f t="shared" si="16"/>
        <v>0</v>
      </c>
      <c r="AU28" s="11">
        <f t="shared" si="16"/>
        <v>0</v>
      </c>
      <c r="AV28" s="11">
        <f t="shared" si="16"/>
        <v>0</v>
      </c>
      <c r="AW28" s="11">
        <f t="shared" si="16"/>
        <v>0</v>
      </c>
      <c r="AX28" s="11">
        <f t="shared" si="16"/>
        <v>0</v>
      </c>
      <c r="AY28" s="11">
        <f t="shared" si="16"/>
        <v>0</v>
      </c>
      <c r="AZ28" s="11">
        <f t="shared" si="16"/>
        <v>0</v>
      </c>
    </row>
    <row r="29" spans="1:52" s="5" customFormat="1" ht="15.75" thickBot="1" x14ac:dyDescent="0.3">
      <c r="A29" s="83">
        <v>249485</v>
      </c>
      <c r="B29" s="12" t="s">
        <v>27</v>
      </c>
      <c r="C29" s="80">
        <f t="shared" si="10"/>
        <v>2.3958893937752086E-2</v>
      </c>
      <c r="D29" s="25">
        <f t="shared" si="11"/>
        <v>16581708.868872857</v>
      </c>
      <c r="E29" s="20">
        <f t="shared" si="13"/>
        <v>1216163.2411589916</v>
      </c>
      <c r="F29" s="12">
        <f t="shared" si="13"/>
        <v>144913.2735260606</v>
      </c>
      <c r="G29" s="239">
        <f t="shared" si="13"/>
        <v>28208.091376915781</v>
      </c>
      <c r="H29" s="12">
        <f t="shared" si="13"/>
        <v>274779.9512880132</v>
      </c>
      <c r="I29" s="239">
        <f t="shared" si="13"/>
        <v>1976430.5932071144</v>
      </c>
      <c r="J29" s="12">
        <f>A29*$J$5</f>
        <v>1519719.4742929111</v>
      </c>
      <c r="K29" s="239">
        <f t="shared" si="13"/>
        <v>1565049.2918424229</v>
      </c>
      <c r="L29" s="12">
        <f t="shared" si="13"/>
        <v>97876.984267005129</v>
      </c>
      <c r="M29" s="12">
        <f t="shared" si="13"/>
        <v>102260.98230032127</v>
      </c>
      <c r="N29" s="12">
        <f t="shared" si="13"/>
        <v>71350.660666198921</v>
      </c>
      <c r="O29" s="12">
        <f t="shared" si="14"/>
        <v>237256.57670376511</v>
      </c>
      <c r="P29" s="12">
        <f t="shared" si="14"/>
        <v>654773.95507304184</v>
      </c>
      <c r="Q29" s="12">
        <f t="shared" si="14"/>
        <v>348177.23782412178</v>
      </c>
      <c r="R29" s="12">
        <f t="shared" si="14"/>
        <v>363294.14478338911</v>
      </c>
      <c r="S29" s="12">
        <f t="shared" si="5"/>
        <v>80054.046445387445</v>
      </c>
      <c r="T29" s="12">
        <f t="shared" si="5"/>
        <v>235736.33464626494</v>
      </c>
      <c r="U29" s="12">
        <f t="shared" si="5"/>
        <v>176325.275039158</v>
      </c>
      <c r="V29" s="12">
        <f t="shared" si="6"/>
        <v>800407.44327384315</v>
      </c>
      <c r="W29" s="12">
        <f t="shared" si="14"/>
        <v>1147028.3332915991</v>
      </c>
      <c r="X29" s="12">
        <f t="shared" si="14"/>
        <v>472648.95658452064</v>
      </c>
      <c r="Y29" s="12">
        <f t="shared" si="15"/>
        <v>250028.51028933848</v>
      </c>
      <c r="Z29" s="12">
        <f t="shared" si="15"/>
        <v>202619.76172619546</v>
      </c>
      <c r="AA29" s="12">
        <f t="shared" si="15"/>
        <v>885117.23102032486</v>
      </c>
      <c r="AB29" s="12">
        <f t="shared" si="15"/>
        <v>89118.489713232237</v>
      </c>
      <c r="AC29" s="12">
        <f t="shared" si="15"/>
        <v>1971225.6644627484</v>
      </c>
      <c r="AD29" s="12">
        <f t="shared" si="15"/>
        <v>570339.71119948197</v>
      </c>
      <c r="AE29" s="12">
        <f t="shared" si="15"/>
        <v>148639.7668695079</v>
      </c>
      <c r="AF29" s="12">
        <f t="shared" si="8"/>
        <v>206821.33071261155</v>
      </c>
      <c r="AG29" s="92">
        <v>373387</v>
      </c>
      <c r="AH29" s="217">
        <f t="shared" si="15"/>
        <v>371956.55528837157</v>
      </c>
      <c r="AI29" s="12">
        <f t="shared" si="15"/>
        <v>0</v>
      </c>
      <c r="AJ29" s="12">
        <f t="shared" si="15"/>
        <v>0</v>
      </c>
      <c r="AK29" s="12">
        <f t="shared" si="15"/>
        <v>0</v>
      </c>
      <c r="AL29" s="12">
        <f t="shared" si="16"/>
        <v>0</v>
      </c>
      <c r="AM29" s="12">
        <f t="shared" si="16"/>
        <v>0</v>
      </c>
      <c r="AN29" s="12">
        <f t="shared" si="16"/>
        <v>0</v>
      </c>
      <c r="AO29" s="12">
        <f t="shared" si="16"/>
        <v>0</v>
      </c>
      <c r="AP29" s="12">
        <f t="shared" si="16"/>
        <v>0</v>
      </c>
      <c r="AQ29" s="12">
        <f t="shared" si="16"/>
        <v>0</v>
      </c>
      <c r="AR29" s="12">
        <f t="shared" si="16"/>
        <v>0</v>
      </c>
      <c r="AS29" s="12">
        <f t="shared" si="16"/>
        <v>0</v>
      </c>
      <c r="AT29" s="12">
        <f t="shared" si="16"/>
        <v>0</v>
      </c>
      <c r="AU29" s="12">
        <f t="shared" si="16"/>
        <v>0</v>
      </c>
      <c r="AV29" s="12">
        <f t="shared" si="16"/>
        <v>0</v>
      </c>
      <c r="AW29" s="12">
        <f t="shared" si="16"/>
        <v>0</v>
      </c>
      <c r="AX29" s="12">
        <f t="shared" si="16"/>
        <v>0</v>
      </c>
      <c r="AY29" s="12">
        <f t="shared" si="16"/>
        <v>0</v>
      </c>
      <c r="AZ29" s="12">
        <f t="shared" si="16"/>
        <v>0</v>
      </c>
    </row>
    <row r="30" spans="1:52" s="27" customFormat="1" ht="12.75" x14ac:dyDescent="0.2">
      <c r="A30" s="261"/>
      <c r="B30" s="27" t="s">
        <v>68</v>
      </c>
      <c r="D30" s="262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G30" s="210" t="s">
        <v>404</v>
      </c>
      <c r="AH30" s="27" t="s">
        <v>393</v>
      </c>
    </row>
    <row r="31" spans="1:52" s="29" customFormat="1" ht="12.75" x14ac:dyDescent="0.2">
      <c r="A31" s="261"/>
      <c r="B31" s="29" t="s">
        <v>36</v>
      </c>
      <c r="D31" s="231"/>
      <c r="E31" s="29" t="s">
        <v>65</v>
      </c>
      <c r="F31" s="29" t="s">
        <v>65</v>
      </c>
      <c r="G31" s="29" t="s">
        <v>65</v>
      </c>
      <c r="H31" s="29" t="s">
        <v>65</v>
      </c>
      <c r="I31" s="29" t="s">
        <v>65</v>
      </c>
      <c r="J31" s="29" t="s">
        <v>65</v>
      </c>
      <c r="K31" s="29" t="s">
        <v>65</v>
      </c>
      <c r="L31" s="29" t="s">
        <v>342</v>
      </c>
      <c r="M31" s="29" t="s">
        <v>65</v>
      </c>
      <c r="N31" s="29" t="s">
        <v>65</v>
      </c>
      <c r="O31" s="29" t="s">
        <v>65</v>
      </c>
      <c r="P31" s="29" t="s">
        <v>65</v>
      </c>
      <c r="Q31" s="29" t="s">
        <v>65</v>
      </c>
      <c r="R31" s="29" t="s">
        <v>65</v>
      </c>
      <c r="S31" s="29" t="s">
        <v>65</v>
      </c>
      <c r="T31" s="29" t="s">
        <v>65</v>
      </c>
      <c r="U31" s="29" t="s">
        <v>65</v>
      </c>
      <c r="V31" s="29" t="s">
        <v>65</v>
      </c>
      <c r="W31" s="29" t="s">
        <v>65</v>
      </c>
      <c r="X31" s="29" t="s">
        <v>65</v>
      </c>
      <c r="Y31" s="29" t="s">
        <v>65</v>
      </c>
      <c r="Z31" s="29" t="s">
        <v>65</v>
      </c>
      <c r="AA31" s="29" t="s">
        <v>65</v>
      </c>
      <c r="AB31" s="29" t="s">
        <v>65</v>
      </c>
      <c r="AC31" s="29" t="s">
        <v>65</v>
      </c>
      <c r="AD31" s="29" t="s">
        <v>65</v>
      </c>
      <c r="AE31" s="29" t="s">
        <v>65</v>
      </c>
      <c r="AF31" s="29" t="s">
        <v>65</v>
      </c>
      <c r="AG31" s="29" t="s">
        <v>352</v>
      </c>
      <c r="AH31" s="29" t="s">
        <v>65</v>
      </c>
    </row>
    <row r="32" spans="1:52" s="29" customFormat="1" ht="12.75" x14ac:dyDescent="0.2">
      <c r="A32" s="261"/>
      <c r="B32" s="29" t="s">
        <v>37</v>
      </c>
      <c r="D32" s="231"/>
      <c r="E32" s="29" t="s">
        <v>66</v>
      </c>
      <c r="F32" s="29" t="s">
        <v>66</v>
      </c>
      <c r="G32" s="29" t="s">
        <v>66</v>
      </c>
      <c r="H32" s="29" t="s">
        <v>66</v>
      </c>
      <c r="I32" s="29" t="s">
        <v>66</v>
      </c>
      <c r="J32" s="29" t="s">
        <v>66</v>
      </c>
      <c r="K32" s="29" t="s">
        <v>66</v>
      </c>
      <c r="L32" s="29" t="s">
        <v>66</v>
      </c>
      <c r="M32" s="29" t="s">
        <v>66</v>
      </c>
      <c r="N32" s="29" t="s">
        <v>66</v>
      </c>
      <c r="O32" s="29" t="s">
        <v>66</v>
      </c>
      <c r="P32" s="29" t="s">
        <v>66</v>
      </c>
      <c r="Q32" s="29" t="s">
        <v>66</v>
      </c>
      <c r="R32" s="29" t="s">
        <v>66</v>
      </c>
      <c r="S32" s="29" t="s">
        <v>66</v>
      </c>
      <c r="T32" s="29" t="s">
        <v>66</v>
      </c>
      <c r="U32" s="29" t="s">
        <v>66</v>
      </c>
      <c r="V32" s="29" t="s">
        <v>66</v>
      </c>
      <c r="W32" s="29" t="s">
        <v>66</v>
      </c>
      <c r="X32" s="29" t="s">
        <v>66</v>
      </c>
      <c r="Y32" s="29" t="s">
        <v>66</v>
      </c>
      <c r="Z32" s="29" t="s">
        <v>66</v>
      </c>
      <c r="AA32" s="29" t="s">
        <v>66</v>
      </c>
      <c r="AB32" s="29" t="s">
        <v>66</v>
      </c>
      <c r="AC32" s="29" t="s">
        <v>66</v>
      </c>
      <c r="AD32" s="29" t="s">
        <v>66</v>
      </c>
      <c r="AE32" s="29" t="s">
        <v>66</v>
      </c>
      <c r="AF32" s="29" t="s">
        <v>66</v>
      </c>
      <c r="AG32" s="29" t="s">
        <v>430</v>
      </c>
      <c r="AH32" s="29" t="s">
        <v>66</v>
      </c>
    </row>
    <row r="33" spans="1:40" s="27" customFormat="1" ht="14.25" customHeight="1" x14ac:dyDescent="0.2">
      <c r="B33" s="29" t="s">
        <v>46</v>
      </c>
      <c r="D33" s="262"/>
      <c r="E33" s="27" t="s">
        <v>157</v>
      </c>
      <c r="F33" s="27" t="s">
        <v>157</v>
      </c>
      <c r="G33" s="27" t="s">
        <v>157</v>
      </c>
      <c r="H33" s="27" t="s">
        <v>157</v>
      </c>
      <c r="I33" s="27" t="s">
        <v>157</v>
      </c>
      <c r="J33" s="27" t="s">
        <v>157</v>
      </c>
      <c r="K33" s="27" t="s">
        <v>157</v>
      </c>
      <c r="L33" s="27" t="s">
        <v>157</v>
      </c>
      <c r="M33" s="27" t="s">
        <v>157</v>
      </c>
      <c r="N33" s="27" t="s">
        <v>157</v>
      </c>
      <c r="O33" s="27" t="s">
        <v>157</v>
      </c>
      <c r="P33" s="27" t="s">
        <v>157</v>
      </c>
      <c r="Q33" s="27" t="s">
        <v>157</v>
      </c>
      <c r="R33" s="27" t="s">
        <v>157</v>
      </c>
      <c r="S33" s="27" t="s">
        <v>157</v>
      </c>
      <c r="T33" s="27" t="s">
        <v>157</v>
      </c>
      <c r="U33" s="27" t="s">
        <v>157</v>
      </c>
      <c r="V33" s="29"/>
      <c r="W33" s="27" t="s">
        <v>157</v>
      </c>
      <c r="X33" s="27" t="s">
        <v>157</v>
      </c>
      <c r="Y33" s="27" t="s">
        <v>157</v>
      </c>
      <c r="Z33" s="27" t="s">
        <v>157</v>
      </c>
      <c r="AA33" s="27" t="s">
        <v>157</v>
      </c>
      <c r="AB33" s="27" t="s">
        <v>157</v>
      </c>
      <c r="AC33" s="27" t="s">
        <v>157</v>
      </c>
      <c r="AD33" s="27" t="s">
        <v>157</v>
      </c>
      <c r="AE33" s="27" t="s">
        <v>157</v>
      </c>
      <c r="AH33" s="265"/>
    </row>
    <row r="34" spans="1:40" s="27" customFormat="1" ht="12.75" hidden="1" outlineLevel="1" x14ac:dyDescent="0.2">
      <c r="B34" s="263" t="s">
        <v>68</v>
      </c>
      <c r="D34" s="262"/>
    </row>
    <row r="35" spans="1:40" s="27" customFormat="1" ht="12.75" hidden="1" outlineLevel="1" x14ac:dyDescent="0.2">
      <c r="A35" s="227" t="s">
        <v>153</v>
      </c>
      <c r="B35" s="261" t="s">
        <v>267</v>
      </c>
      <c r="D35" s="262"/>
      <c r="E35" s="227" t="s">
        <v>272</v>
      </c>
      <c r="F35" s="227" t="s">
        <v>272</v>
      </c>
      <c r="G35" s="227" t="s">
        <v>272</v>
      </c>
      <c r="H35" s="227" t="s">
        <v>272</v>
      </c>
      <c r="I35" s="227" t="s">
        <v>272</v>
      </c>
      <c r="J35" s="227" t="s">
        <v>272</v>
      </c>
      <c r="K35" s="227" t="s">
        <v>272</v>
      </c>
      <c r="L35" s="227" t="s">
        <v>272</v>
      </c>
      <c r="M35" s="227" t="s">
        <v>272</v>
      </c>
      <c r="N35" s="227" t="s">
        <v>272</v>
      </c>
      <c r="O35" s="227" t="s">
        <v>272</v>
      </c>
      <c r="P35" s="227" t="s">
        <v>272</v>
      </c>
      <c r="Q35" s="227" t="s">
        <v>272</v>
      </c>
      <c r="R35" s="227" t="s">
        <v>272</v>
      </c>
      <c r="S35" s="227" t="s">
        <v>272</v>
      </c>
      <c r="T35" s="227" t="s">
        <v>272</v>
      </c>
      <c r="U35" s="227" t="s">
        <v>272</v>
      </c>
      <c r="V35" s="227" t="s">
        <v>272</v>
      </c>
      <c r="W35" s="227" t="s">
        <v>272</v>
      </c>
      <c r="X35" s="227" t="s">
        <v>272</v>
      </c>
      <c r="Y35" s="227" t="s">
        <v>272</v>
      </c>
      <c r="Z35" s="227" t="s">
        <v>272</v>
      </c>
      <c r="AA35" s="227" t="s">
        <v>272</v>
      </c>
      <c r="AB35" s="227" t="s">
        <v>272</v>
      </c>
      <c r="AC35" s="227" t="s">
        <v>272</v>
      </c>
      <c r="AD35" s="227" t="s">
        <v>272</v>
      </c>
      <c r="AE35" s="227" t="s">
        <v>272</v>
      </c>
      <c r="AF35" s="227" t="s">
        <v>272</v>
      </c>
      <c r="AG35" s="29"/>
      <c r="AH35" s="227" t="s">
        <v>272</v>
      </c>
      <c r="AI35" s="29"/>
      <c r="AJ35" s="29"/>
      <c r="AK35" s="29"/>
    </row>
    <row r="36" spans="1:40" s="27" customFormat="1" ht="12.75" hidden="1" outlineLevel="1" x14ac:dyDescent="0.2">
      <c r="B36" s="264" t="s">
        <v>268</v>
      </c>
      <c r="D36" s="262"/>
      <c r="AG36" s="265"/>
      <c r="AH36" s="27" t="s">
        <v>409</v>
      </c>
      <c r="AI36" s="265"/>
      <c r="AJ36" s="265"/>
      <c r="AK36" s="265"/>
      <c r="AL36" s="265"/>
      <c r="AM36" s="265"/>
      <c r="AN36" s="265"/>
    </row>
    <row r="37" spans="1:40" s="27" customFormat="1" ht="12.75" hidden="1" outlineLevel="1" x14ac:dyDescent="0.2">
      <c r="A37" s="27" t="s">
        <v>271</v>
      </c>
      <c r="B37" s="27" t="s">
        <v>68</v>
      </c>
      <c r="D37" s="261"/>
      <c r="AH37" s="27" t="s">
        <v>271</v>
      </c>
    </row>
    <row r="38" spans="1:40" s="27" customFormat="1" ht="12.75" hidden="1" outlineLevel="1" x14ac:dyDescent="0.2">
      <c r="A38" s="261"/>
      <c r="B38" s="27" t="s">
        <v>273</v>
      </c>
      <c r="E38" s="266" t="s">
        <v>164</v>
      </c>
      <c r="F38" s="266" t="s">
        <v>164</v>
      </c>
      <c r="G38" s="266" t="s">
        <v>164</v>
      </c>
      <c r="H38" s="266" t="s">
        <v>164</v>
      </c>
      <c r="I38" s="266" t="s">
        <v>164</v>
      </c>
      <c r="J38" s="266" t="s">
        <v>164</v>
      </c>
      <c r="K38" s="266" t="s">
        <v>164</v>
      </c>
      <c r="L38" s="266" t="s">
        <v>164</v>
      </c>
      <c r="M38" s="266" t="s">
        <v>164</v>
      </c>
      <c r="N38" s="266" t="s">
        <v>164</v>
      </c>
      <c r="O38" s="266" t="s">
        <v>164</v>
      </c>
      <c r="P38" s="266" t="s">
        <v>164</v>
      </c>
      <c r="Q38" s="266" t="s">
        <v>164</v>
      </c>
      <c r="R38" s="266" t="s">
        <v>164</v>
      </c>
      <c r="S38" s="266" t="s">
        <v>164</v>
      </c>
      <c r="T38" s="266" t="s">
        <v>164</v>
      </c>
      <c r="U38" s="266" t="s">
        <v>164</v>
      </c>
      <c r="V38" s="266" t="s">
        <v>164</v>
      </c>
      <c r="W38" s="266" t="s">
        <v>164</v>
      </c>
      <c r="X38" s="266" t="s">
        <v>164</v>
      </c>
      <c r="Y38" s="266" t="s">
        <v>164</v>
      </c>
      <c r="Z38" s="266" t="s">
        <v>164</v>
      </c>
      <c r="AA38" s="266" t="s">
        <v>164</v>
      </c>
      <c r="AB38" s="266" t="s">
        <v>164</v>
      </c>
      <c r="AC38" s="266" t="s">
        <v>164</v>
      </c>
      <c r="AD38" s="266" t="s">
        <v>164</v>
      </c>
      <c r="AE38" s="266" t="s">
        <v>164</v>
      </c>
      <c r="AH38" s="266" t="s">
        <v>164</v>
      </c>
    </row>
    <row r="39" spans="1:40" s="27" customFormat="1" ht="12.75" hidden="1" outlineLevel="1" x14ac:dyDescent="0.2">
      <c r="A39" s="261"/>
      <c r="D39" s="262"/>
    </row>
    <row r="40" spans="1:40" s="27" customFormat="1" ht="12.75" hidden="1" outlineLevel="1" x14ac:dyDescent="0.2">
      <c r="A40" s="261"/>
      <c r="D40" s="262"/>
      <c r="J40" s="270"/>
      <c r="R40" s="267"/>
      <c r="U40" s="267"/>
      <c r="X40" s="241"/>
      <c r="AE40" s="267"/>
    </row>
    <row r="41" spans="1:40" s="27" customFormat="1" ht="12.75" hidden="1" outlineLevel="1" x14ac:dyDescent="0.2">
      <c r="A41" s="261"/>
    </row>
    <row r="42" spans="1:40" s="27" customFormat="1" ht="12.75" hidden="1" outlineLevel="1" x14ac:dyDescent="0.2">
      <c r="A42" s="261"/>
    </row>
    <row r="43" spans="1:40" s="27" customFormat="1" ht="12.75" hidden="1" outlineLevel="1" x14ac:dyDescent="0.2">
      <c r="A43" s="261"/>
      <c r="D43" s="262"/>
    </row>
    <row r="44" spans="1:40" s="27" customFormat="1" ht="12.75" hidden="1" outlineLevel="1" x14ac:dyDescent="0.2">
      <c r="A44" s="261"/>
      <c r="D44" s="262"/>
    </row>
    <row r="45" spans="1:40" s="27" customFormat="1" ht="16.5" customHeight="1" collapsed="1" x14ac:dyDescent="0.2">
      <c r="A45" s="261"/>
      <c r="D45" s="262"/>
    </row>
    <row r="46" spans="1:40" s="27" customFormat="1" ht="12.75" x14ac:dyDescent="0.2">
      <c r="A46" s="261"/>
      <c r="D46" s="262"/>
    </row>
    <row r="47" spans="1:40" s="27" customFormat="1" ht="12.75" x14ac:dyDescent="0.2">
      <c r="A47" s="261"/>
    </row>
    <row r="48" spans="1:40" s="27" customFormat="1" ht="12.75" x14ac:dyDescent="0.2">
      <c r="A48" s="261"/>
    </row>
    <row r="49" spans="1:4" s="27" customFormat="1" ht="12.75" x14ac:dyDescent="0.2">
      <c r="A49" s="261"/>
      <c r="D49" s="262"/>
    </row>
    <row r="50" spans="1:4" s="27" customFormat="1" ht="12.75" x14ac:dyDescent="0.2">
      <c r="A50" s="261"/>
      <c r="D50" s="262"/>
    </row>
    <row r="51" spans="1:4" s="27" customFormat="1" ht="12.75" x14ac:dyDescent="0.2">
      <c r="A51" s="261"/>
      <c r="D51" s="262"/>
    </row>
    <row r="52" spans="1:4" s="27" customFormat="1" ht="12.75" x14ac:dyDescent="0.2">
      <c r="A52" s="261"/>
      <c r="D52" s="262"/>
    </row>
    <row r="53" spans="1:4" s="27" customFormat="1" ht="12.75" x14ac:dyDescent="0.2">
      <c r="A53" s="261"/>
      <c r="D53" s="262"/>
    </row>
    <row r="54" spans="1:4" s="27" customFormat="1" ht="12.75" x14ac:dyDescent="0.2">
      <c r="A54" s="261"/>
      <c r="D54" s="262"/>
    </row>
    <row r="55" spans="1:4" s="27" customFormat="1" ht="12.75" x14ac:dyDescent="0.2">
      <c r="A55" s="261"/>
      <c r="D55" s="262"/>
    </row>
    <row r="56" spans="1:4" s="27" customFormat="1" ht="12.75" x14ac:dyDescent="0.2">
      <c r="A56" s="261"/>
      <c r="D56" s="262"/>
    </row>
    <row r="57" spans="1:4" s="27" customFormat="1" ht="12.75" x14ac:dyDescent="0.2">
      <c r="A57" s="261"/>
      <c r="D57" s="262"/>
    </row>
    <row r="58" spans="1:4" s="27" customFormat="1" ht="12.75" x14ac:dyDescent="0.2">
      <c r="A58" s="261"/>
      <c r="D58" s="262"/>
    </row>
    <row r="59" spans="1:4" s="27" customFormat="1" ht="12.75" x14ac:dyDescent="0.2">
      <c r="A59" s="261"/>
      <c r="D59" s="262"/>
    </row>
    <row r="60" spans="1:4" s="27" customFormat="1" ht="12.75" x14ac:dyDescent="0.2">
      <c r="A60" s="261"/>
      <c r="D60" s="262"/>
    </row>
    <row r="61" spans="1:4" s="27" customFormat="1" ht="12.75" x14ac:dyDescent="0.2">
      <c r="A61" s="261"/>
      <c r="D61" s="262"/>
    </row>
    <row r="62" spans="1:4" s="27" customFormat="1" ht="12.75" x14ac:dyDescent="0.2">
      <c r="A62" s="261"/>
      <c r="D62" s="262"/>
    </row>
    <row r="63" spans="1:4" s="27" customFormat="1" ht="12.75" x14ac:dyDescent="0.2">
      <c r="A63" s="261"/>
      <c r="D63" s="262"/>
    </row>
    <row r="64" spans="1:4" s="27" customFormat="1" ht="12.75" x14ac:dyDescent="0.2">
      <c r="A64" s="261"/>
      <c r="D64" s="262"/>
    </row>
    <row r="65" spans="1:4" s="27" customFormat="1" ht="12.75" x14ac:dyDescent="0.2">
      <c r="A65" s="261"/>
      <c r="D65" s="262"/>
    </row>
    <row r="66" spans="1:4" s="27" customFormat="1" ht="12.75" x14ac:dyDescent="0.2">
      <c r="A66" s="261"/>
      <c r="D66" s="262"/>
    </row>
    <row r="67" spans="1:4" s="27" customFormat="1" ht="12.75" x14ac:dyDescent="0.2">
      <c r="A67" s="261"/>
      <c r="D67" s="262"/>
    </row>
    <row r="68" spans="1:4" s="27" customFormat="1" ht="12.75" x14ac:dyDescent="0.2">
      <c r="A68" s="261"/>
      <c r="D68" s="262"/>
    </row>
    <row r="69" spans="1:4" s="27" customFormat="1" ht="12.75" x14ac:dyDescent="0.2">
      <c r="A69" s="261"/>
      <c r="D69" s="262"/>
    </row>
    <row r="70" spans="1:4" s="27" customFormat="1" ht="12.75" x14ac:dyDescent="0.2">
      <c r="A70" s="261"/>
      <c r="D70" s="262"/>
    </row>
    <row r="71" spans="1:4" s="27" customFormat="1" ht="12.75" x14ac:dyDescent="0.2">
      <c r="A71" s="261"/>
      <c r="D71" s="262"/>
    </row>
    <row r="72" spans="1:4" s="27" customFormat="1" ht="12.75" x14ac:dyDescent="0.2">
      <c r="A72" s="261"/>
      <c r="D72" s="262"/>
    </row>
    <row r="73" spans="1:4" s="27" customFormat="1" ht="12.75" x14ac:dyDescent="0.2">
      <c r="A73" s="261"/>
      <c r="D73" s="262"/>
    </row>
    <row r="74" spans="1:4" s="27" customFormat="1" ht="12.75" x14ac:dyDescent="0.2">
      <c r="A74" s="261"/>
      <c r="D74" s="262"/>
    </row>
    <row r="75" spans="1:4" s="5" customFormat="1" x14ac:dyDescent="0.25">
      <c r="A75" s="8"/>
      <c r="D75" s="6"/>
    </row>
    <row r="76" spans="1:4" s="5" customFormat="1" x14ac:dyDescent="0.25">
      <c r="A76" s="8"/>
      <c r="D76" s="6"/>
    </row>
    <row r="77" spans="1:4" s="5" customFormat="1" x14ac:dyDescent="0.25">
      <c r="A77" s="8"/>
      <c r="D77" s="6"/>
    </row>
    <row r="78" spans="1:4" s="5" customFormat="1" x14ac:dyDescent="0.25">
      <c r="A78" s="8"/>
      <c r="D78" s="6"/>
    </row>
    <row r="79" spans="1:4" s="5" customFormat="1" x14ac:dyDescent="0.25">
      <c r="A79" s="8"/>
      <c r="D79" s="6"/>
    </row>
    <row r="80" spans="1:4" s="5" customFormat="1" x14ac:dyDescent="0.25">
      <c r="A80" s="8"/>
      <c r="D80" s="6"/>
    </row>
    <row r="81" spans="1:4" s="5" customFormat="1" x14ac:dyDescent="0.25">
      <c r="A81" s="8"/>
      <c r="D81" s="6"/>
    </row>
    <row r="82" spans="1:4" s="5" customFormat="1" x14ac:dyDescent="0.25">
      <c r="A82" s="8"/>
      <c r="D82" s="6"/>
    </row>
    <row r="83" spans="1:4" s="5" customFormat="1" x14ac:dyDescent="0.25">
      <c r="A83" s="8"/>
      <c r="D83" s="6"/>
    </row>
    <row r="84" spans="1:4" s="5" customFormat="1" x14ac:dyDescent="0.25">
      <c r="A84" s="8"/>
      <c r="D84" s="6"/>
    </row>
    <row r="85" spans="1:4" s="5" customFormat="1" x14ac:dyDescent="0.25">
      <c r="A85" s="8"/>
      <c r="D85" s="6"/>
    </row>
    <row r="86" spans="1:4" s="5" customFormat="1" x14ac:dyDescent="0.25">
      <c r="A86" s="8"/>
      <c r="D86" s="6"/>
    </row>
    <row r="87" spans="1:4" s="5" customFormat="1" x14ac:dyDescent="0.25">
      <c r="A87" s="8"/>
      <c r="D87" s="6"/>
    </row>
    <row r="88" spans="1:4" s="5" customFormat="1" x14ac:dyDescent="0.25">
      <c r="A88" s="8"/>
      <c r="D88" s="6"/>
    </row>
    <row r="89" spans="1:4" s="5" customFormat="1" x14ac:dyDescent="0.25">
      <c r="A89" s="8"/>
      <c r="D89" s="6"/>
    </row>
    <row r="90" spans="1:4" s="5" customFormat="1" x14ac:dyDescent="0.25">
      <c r="A90" s="8"/>
      <c r="D90" s="6"/>
    </row>
    <row r="91" spans="1:4" s="5" customFormat="1" x14ac:dyDescent="0.25">
      <c r="A91" s="8"/>
      <c r="D91" s="6"/>
    </row>
    <row r="92" spans="1:4" s="5" customFormat="1" x14ac:dyDescent="0.25">
      <c r="A92" s="8"/>
      <c r="D92" s="6"/>
    </row>
    <row r="93" spans="1:4" s="5" customFormat="1" x14ac:dyDescent="0.25">
      <c r="A93" s="8"/>
      <c r="D93" s="6"/>
    </row>
  </sheetData>
  <mergeCells count="1">
    <mergeCell ref="B1:B2"/>
  </mergeCells>
  <pageMargins left="0.7" right="0.7" top="0.75" bottom="0.75" header="0.3" footer="0.3"/>
  <pageSetup paperSize="9" orientation="portrait" horizontalDpi="4294967295" verticalDpi="4294967295" r:id="rId1"/>
  <ignoredErrors>
    <ignoredError sqref="J10:J29" formula="1"/>
  </ignoredErrors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A8C1-F9C4-4B28-96A2-D9CD67D9EEB0}">
  <sheetPr>
    <tabColor rgb="FFC00000"/>
  </sheetPr>
  <dimension ref="A1:W45"/>
  <sheetViews>
    <sheetView zoomScaleNormal="100" workbookViewId="0">
      <pane xSplit="2" ySplit="7" topLeftCell="C8" activePane="bottomRight" state="frozenSplit"/>
      <selection pane="topRight" activeCell="I1" sqref="I1"/>
      <selection pane="bottomLeft" activeCell="A8" sqref="A8"/>
      <selection pane="bottomRight" activeCell="H25" sqref="H25"/>
    </sheetView>
  </sheetViews>
  <sheetFormatPr defaultRowHeight="15" outlineLevelRow="1" x14ac:dyDescent="0.25"/>
  <cols>
    <col min="1" max="1" width="41.28515625" customWidth="1"/>
    <col min="2" max="2" width="13.85546875" customWidth="1"/>
    <col min="3" max="3" width="15.28515625" customWidth="1"/>
    <col min="4" max="4" width="15.7109375" customWidth="1"/>
    <col min="5" max="5" width="15" customWidth="1"/>
    <col min="6" max="6" width="15.140625" customWidth="1"/>
    <col min="7" max="9" width="13.7109375" customWidth="1"/>
    <col min="10" max="10" width="14.5703125" customWidth="1"/>
    <col min="11" max="23" width="13.7109375" customWidth="1"/>
    <col min="24" max="24" width="10" bestFit="1" customWidth="1"/>
  </cols>
  <sheetData>
    <row r="1" spans="1:23" ht="68.25" customHeight="1" thickBot="1" x14ac:dyDescent="0.3">
      <c r="A1" s="302" t="s">
        <v>417</v>
      </c>
      <c r="B1" s="253" t="s">
        <v>252</v>
      </c>
      <c r="C1" s="254" t="s">
        <v>384</v>
      </c>
      <c r="D1" s="21" t="s">
        <v>373</v>
      </c>
      <c r="E1" s="255" t="s">
        <v>331</v>
      </c>
      <c r="F1" s="21" t="s">
        <v>332</v>
      </c>
      <c r="G1" s="255" t="s">
        <v>333</v>
      </c>
      <c r="H1" s="21" t="s">
        <v>334</v>
      </c>
      <c r="I1" s="21" t="s">
        <v>335</v>
      </c>
      <c r="J1" s="21" t="s">
        <v>336</v>
      </c>
      <c r="K1" s="21" t="s">
        <v>337</v>
      </c>
      <c r="L1" s="232"/>
      <c r="M1" s="228"/>
      <c r="N1" s="232"/>
      <c r="O1" s="21"/>
      <c r="P1" s="21"/>
      <c r="Q1" s="21"/>
      <c r="R1" s="21"/>
      <c r="S1" s="21"/>
      <c r="T1" s="21"/>
      <c r="U1" s="21"/>
      <c r="V1" s="21"/>
      <c r="W1" s="21"/>
    </row>
    <row r="2" spans="1:23" ht="15.75" customHeight="1" thickBot="1" x14ac:dyDescent="0.3">
      <c r="A2" s="156"/>
      <c r="B2" s="47"/>
      <c r="C2" s="47">
        <v>9002</v>
      </c>
      <c r="D2" s="47">
        <v>8364</v>
      </c>
      <c r="E2" s="45"/>
      <c r="F2" s="47"/>
      <c r="G2" s="45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3" ht="21.2" customHeight="1" thickBot="1" x14ac:dyDescent="0.3">
      <c r="A3" s="303" t="s">
        <v>416</v>
      </c>
      <c r="B3" s="51">
        <f>SUM(C3:W3)</f>
        <v>45000000</v>
      </c>
      <c r="C3" s="310">
        <f>45000000</f>
        <v>45000000</v>
      </c>
      <c r="D3" s="311">
        <f>15000000*1.04*0</f>
        <v>0</v>
      </c>
      <c r="E3" s="196">
        <v>0</v>
      </c>
      <c r="F3" s="51">
        <v>0</v>
      </c>
      <c r="G3" s="196">
        <v>0</v>
      </c>
      <c r="H3" s="51">
        <v>0</v>
      </c>
      <c r="I3" s="51">
        <v>0</v>
      </c>
      <c r="J3" s="51">
        <v>0</v>
      </c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3" ht="18.399999999999999" customHeight="1" thickBot="1" x14ac:dyDescent="0.3">
      <c r="A4" s="171" t="s">
        <v>57</v>
      </c>
      <c r="B4" s="172">
        <f>B3/'Gemensamma Tjänster'!$A$8</f>
        <v>4.2845068708732459</v>
      </c>
      <c r="C4" s="173">
        <f>C3/'Gemensamma Tjänster'!$A$8</f>
        <v>4.2845068708732459</v>
      </c>
      <c r="D4" s="172">
        <f>D3/'Gemensamma Tjänster'!$A$8</f>
        <v>0</v>
      </c>
      <c r="E4" s="172">
        <f>E3/'Gemensamma Tjänster'!$A$8</f>
        <v>0</v>
      </c>
      <c r="F4" s="172">
        <f>F3/'Gemensamma Tjänster'!$A$8</f>
        <v>0</v>
      </c>
      <c r="G4" s="172">
        <f>G3/'Gemensamma Tjänster'!$A$8</f>
        <v>0</v>
      </c>
      <c r="H4" s="172">
        <f>H3/'Gemensamma Tjänster'!$A$8</f>
        <v>0</v>
      </c>
      <c r="I4" s="172">
        <f>I3/'Gemensamma Tjänster'!$A$8</f>
        <v>0</v>
      </c>
      <c r="J4" s="172">
        <f>J3/'Gemensamma Tjänster'!$A$8</f>
        <v>0</v>
      </c>
      <c r="K4" s="172">
        <f>K3/'Gemensamma Tjänster'!$A$8</f>
        <v>0</v>
      </c>
      <c r="L4" s="172">
        <f>L3/'Gemensamma Tjänster'!$A$8</f>
        <v>0</v>
      </c>
      <c r="M4" s="172">
        <f>M3/'Gemensamma Tjänster'!$A$8</f>
        <v>0</v>
      </c>
      <c r="N4" s="172">
        <f>N3/'Gemensamma Tjänster'!$A$8</f>
        <v>0</v>
      </c>
      <c r="O4" s="172">
        <f>O3/'Gemensamma Tjänster'!$A$8</f>
        <v>0</v>
      </c>
      <c r="P4" s="172">
        <f>P3/'Gemensamma Tjänster'!$A$8</f>
        <v>0</v>
      </c>
      <c r="Q4" s="172">
        <f>Q3/'Gemensamma Tjänster'!$A$8</f>
        <v>0</v>
      </c>
      <c r="R4" s="172">
        <f>R3/'Gemensamma Tjänster'!$A$8</f>
        <v>0</v>
      </c>
      <c r="S4" s="172">
        <f>S3/'Gemensamma Tjänster'!$A$8</f>
        <v>0</v>
      </c>
      <c r="T4" s="172">
        <f>T3/'Gemensamma Tjänster'!$A$8</f>
        <v>0</v>
      </c>
      <c r="U4" s="172">
        <f>U3/'Gemensamma Tjänster'!$A$8</f>
        <v>0</v>
      </c>
      <c r="V4" s="172">
        <f>V3/'Gemensamma Tjänster'!$A$8</f>
        <v>0</v>
      </c>
      <c r="W4" s="172">
        <f>W3/'Gemensamma Tjänster'!$A$8</f>
        <v>0</v>
      </c>
    </row>
    <row r="5" spans="1:23" ht="2.65" hidden="1" customHeight="1" x14ac:dyDescent="0.25">
      <c r="A5" s="161"/>
      <c r="B5" s="157"/>
      <c r="C5" s="174"/>
      <c r="D5" s="175"/>
      <c r="E5" s="163"/>
      <c r="F5" s="157"/>
      <c r="G5" s="163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</row>
    <row r="6" spans="1:23" ht="2.65" hidden="1" customHeight="1" x14ac:dyDescent="0.25">
      <c r="A6" s="161"/>
      <c r="B6" s="157"/>
      <c r="C6" s="174"/>
      <c r="D6" s="175"/>
      <c r="E6" s="163"/>
      <c r="F6" s="157"/>
      <c r="G6" s="163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</row>
    <row r="7" spans="1:23" ht="2.65" hidden="1" customHeight="1" thickBot="1" x14ac:dyDescent="0.3">
      <c r="A7" s="164"/>
      <c r="B7" s="165"/>
      <c r="C7" s="176"/>
      <c r="D7" s="177"/>
      <c r="E7" s="170"/>
      <c r="F7" s="165"/>
      <c r="G7" s="170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</row>
    <row r="8" spans="1:23" x14ac:dyDescent="0.25">
      <c r="A8" s="17" t="s">
        <v>116</v>
      </c>
      <c r="B8" s="22">
        <f>'Gemensamma Tjänster'!$C9*'Gemensamma i utveckling'!$B$3</f>
        <v>10189135.80453907</v>
      </c>
      <c r="C8" s="84">
        <f>'Gemensamma Tjänster'!$C9*'Gemensamma i utveckling'!C$3</f>
        <v>10189135.80453907</v>
      </c>
      <c r="D8" s="88">
        <f>'Gemensamma Tjänster'!$C9*'Gemensamma i utveckling'!D$3</f>
        <v>0</v>
      </c>
      <c r="E8" s="88">
        <f>'Gemensamma Tjänster'!$C9*'Gemensamma i utveckling'!E$3</f>
        <v>0</v>
      </c>
      <c r="F8" s="88">
        <f>'Gemensamma Tjänster'!$C9*'Gemensamma i utveckling'!F$3</f>
        <v>0</v>
      </c>
      <c r="G8" s="84">
        <f>'Gemensamma Tjänster'!$C9*'Gemensamma i utveckling'!G$3</f>
        <v>0</v>
      </c>
      <c r="H8" s="88">
        <f>'Gemensamma Tjänster'!$C9*'Gemensamma i utveckling'!H$3</f>
        <v>0</v>
      </c>
      <c r="I8" s="88">
        <f>'Gemensamma Tjänster'!$C9*'Gemensamma i utveckling'!I$3</f>
        <v>0</v>
      </c>
      <c r="J8" s="88">
        <f>'Gemensamma Tjänster'!$C9*'Gemensamma i utveckling'!J$3</f>
        <v>0</v>
      </c>
      <c r="K8" s="88">
        <f>'Gemensamma Tjänster'!$C9*'Gemensamma i utveckling'!K$3</f>
        <v>0</v>
      </c>
      <c r="L8" s="88">
        <f>'Gemensamma Tjänster'!$C9*'Gemensamma i utveckling'!L$3</f>
        <v>0</v>
      </c>
      <c r="M8" s="88">
        <f>'Gemensamma Tjänster'!$C9*'Gemensamma i utveckling'!M$3</f>
        <v>0</v>
      </c>
      <c r="N8" s="88">
        <f>'Gemensamma Tjänster'!$C9*'Gemensamma i utveckling'!N$3</f>
        <v>0</v>
      </c>
      <c r="O8" s="88">
        <f>'Gemensamma Tjänster'!$C9*'Gemensamma i utveckling'!O$3</f>
        <v>0</v>
      </c>
      <c r="P8" s="88">
        <f>'Gemensamma Tjänster'!$C9*'Gemensamma i utveckling'!P$3</f>
        <v>0</v>
      </c>
      <c r="Q8" s="88">
        <f>'Gemensamma Tjänster'!$C9*'Gemensamma i utveckling'!Q$3</f>
        <v>0</v>
      </c>
      <c r="R8" s="88">
        <f>'Gemensamma Tjänster'!$C9*'Gemensamma i utveckling'!R$3</f>
        <v>0</v>
      </c>
      <c r="S8" s="88">
        <f>'Gemensamma Tjänster'!$C9*'Gemensamma i utveckling'!S$3</f>
        <v>0</v>
      </c>
      <c r="T8" s="88">
        <f>'Gemensamma Tjänster'!$C9*'Gemensamma i utveckling'!T$3</f>
        <v>0</v>
      </c>
      <c r="U8" s="88">
        <f>'Gemensamma Tjänster'!$C9*'Gemensamma i utveckling'!U$3</f>
        <v>0</v>
      </c>
      <c r="V8" s="88">
        <f>'Gemensamma Tjänster'!$C9*'Gemensamma i utveckling'!V$3</f>
        <v>0</v>
      </c>
      <c r="W8" s="88">
        <f>'Gemensamma Tjänster'!$C9*'Gemensamma i utveckling'!W$3</f>
        <v>0</v>
      </c>
    </row>
    <row r="9" spans="1:23" x14ac:dyDescent="0.25">
      <c r="A9" s="18" t="s">
        <v>26</v>
      </c>
      <c r="B9" s="23">
        <f>'Gemensamma Tjänster'!$C10*'Gemensamma i utveckling'!$B$3</f>
        <v>1727780.7286481378</v>
      </c>
      <c r="C9" s="85">
        <f>'Gemensamma Tjänster'!$C10*'Gemensamma i utveckling'!$C$3</f>
        <v>1727780.7286481378</v>
      </c>
      <c r="D9" s="49">
        <f>'Gemensamma Tjänster'!$C10*'Gemensamma i utveckling'!D$3</f>
        <v>0</v>
      </c>
      <c r="E9" s="49">
        <f>'Gemensamma Tjänster'!$C10*'Gemensamma i utveckling'!E$3</f>
        <v>0</v>
      </c>
      <c r="F9" s="49">
        <f>'Gemensamma Tjänster'!$C10*'Gemensamma i utveckling'!F$3</f>
        <v>0</v>
      </c>
      <c r="G9" s="85">
        <f>'Gemensamma Tjänster'!$C10*'Gemensamma i utveckling'!G$3</f>
        <v>0</v>
      </c>
      <c r="H9" s="49">
        <f>'Gemensamma Tjänster'!$C10*'Gemensamma i utveckling'!H$3</f>
        <v>0</v>
      </c>
      <c r="I9" s="49">
        <f>'Gemensamma Tjänster'!$C10*'Gemensamma i utveckling'!I$3</f>
        <v>0</v>
      </c>
      <c r="J9" s="49">
        <f>'Gemensamma Tjänster'!$C10*'Gemensamma i utveckling'!J$3</f>
        <v>0</v>
      </c>
      <c r="K9" s="49">
        <f>'Gemensamma Tjänster'!$C10*'Gemensamma i utveckling'!K$3</f>
        <v>0</v>
      </c>
      <c r="L9" s="49">
        <f>'Gemensamma Tjänster'!$C10*'Gemensamma i utveckling'!L$3</f>
        <v>0</v>
      </c>
      <c r="M9" s="49">
        <f>'Gemensamma Tjänster'!$C10*'Gemensamma i utveckling'!M$3</f>
        <v>0</v>
      </c>
      <c r="N9" s="49">
        <f>'Gemensamma Tjänster'!$C10*'Gemensamma i utveckling'!N$3</f>
        <v>0</v>
      </c>
      <c r="O9" s="49">
        <f>'Gemensamma Tjänster'!$C10*'Gemensamma i utveckling'!O$3</f>
        <v>0</v>
      </c>
      <c r="P9" s="49">
        <f>'Gemensamma Tjänster'!$C10*'Gemensamma i utveckling'!P$3</f>
        <v>0</v>
      </c>
      <c r="Q9" s="49">
        <f>'Gemensamma Tjänster'!$C10*'Gemensamma i utveckling'!Q$3</f>
        <v>0</v>
      </c>
      <c r="R9" s="49">
        <f>'Gemensamma Tjänster'!$C10*'Gemensamma i utveckling'!R$3</f>
        <v>0</v>
      </c>
      <c r="S9" s="49">
        <f>'Gemensamma Tjänster'!$C10*'Gemensamma i utveckling'!S$3</f>
        <v>0</v>
      </c>
      <c r="T9" s="49">
        <f>'Gemensamma Tjänster'!$C10*'Gemensamma i utveckling'!T$3</f>
        <v>0</v>
      </c>
      <c r="U9" s="49">
        <f>'Gemensamma Tjänster'!$C10*'Gemensamma i utveckling'!U$3</f>
        <v>0</v>
      </c>
      <c r="V9" s="49">
        <f>'Gemensamma Tjänster'!$C10*'Gemensamma i utveckling'!V$3</f>
        <v>0</v>
      </c>
      <c r="W9" s="49">
        <f>'Gemensamma Tjänster'!$C10*'Gemensamma i utveckling'!W$3</f>
        <v>0</v>
      </c>
    </row>
    <row r="10" spans="1:23" x14ac:dyDescent="0.25">
      <c r="A10" s="19" t="s">
        <v>117</v>
      </c>
      <c r="B10" s="24">
        <f>'Gemensamma Tjänster'!$C11*'Gemensamma i utveckling'!$B$3</f>
        <v>1304716.1369084662</v>
      </c>
      <c r="C10" s="86">
        <f>'Gemensamma Tjänster'!$C11*'Gemensamma i utveckling'!$C$3</f>
        <v>1304716.1369084662</v>
      </c>
      <c r="D10" s="48">
        <f>'Gemensamma Tjänster'!$C11*'Gemensamma i utveckling'!D$3</f>
        <v>0</v>
      </c>
      <c r="E10" s="48">
        <f>'Gemensamma Tjänster'!$C11*'Gemensamma i utveckling'!E$3</f>
        <v>0</v>
      </c>
      <c r="F10" s="48">
        <f>'Gemensamma Tjänster'!$C11*'Gemensamma i utveckling'!F$3</f>
        <v>0</v>
      </c>
      <c r="G10" s="86">
        <f>'Gemensamma Tjänster'!$C11*'Gemensamma i utveckling'!G$3</f>
        <v>0</v>
      </c>
      <c r="H10" s="48">
        <f>'Gemensamma Tjänster'!$C11*'Gemensamma i utveckling'!H$3</f>
        <v>0</v>
      </c>
      <c r="I10" s="48">
        <f>'Gemensamma Tjänster'!$C11*'Gemensamma i utveckling'!I$3</f>
        <v>0</v>
      </c>
      <c r="J10" s="48">
        <f>'Gemensamma Tjänster'!$C11*'Gemensamma i utveckling'!J$3</f>
        <v>0</v>
      </c>
      <c r="K10" s="48">
        <f>'Gemensamma Tjänster'!$C11*'Gemensamma i utveckling'!K$3</f>
        <v>0</v>
      </c>
      <c r="L10" s="48">
        <f>'Gemensamma Tjänster'!$C11*'Gemensamma i utveckling'!L$3</f>
        <v>0</v>
      </c>
      <c r="M10" s="48">
        <f>'Gemensamma Tjänster'!$C11*'Gemensamma i utveckling'!M$3</f>
        <v>0</v>
      </c>
      <c r="N10" s="48">
        <f>'Gemensamma Tjänster'!$C11*'Gemensamma i utveckling'!N$3</f>
        <v>0</v>
      </c>
      <c r="O10" s="48">
        <f>'Gemensamma Tjänster'!$C11*'Gemensamma i utveckling'!O$3</f>
        <v>0</v>
      </c>
      <c r="P10" s="48">
        <f>'Gemensamma Tjänster'!$C11*'Gemensamma i utveckling'!P$3</f>
        <v>0</v>
      </c>
      <c r="Q10" s="48">
        <f>'Gemensamma Tjänster'!$C11*'Gemensamma i utveckling'!Q$3</f>
        <v>0</v>
      </c>
      <c r="R10" s="48">
        <f>'Gemensamma Tjänster'!$C11*'Gemensamma i utveckling'!R$3</f>
        <v>0</v>
      </c>
      <c r="S10" s="48">
        <f>'Gemensamma Tjänster'!$C11*'Gemensamma i utveckling'!S$3</f>
        <v>0</v>
      </c>
      <c r="T10" s="48">
        <f>'Gemensamma Tjänster'!$C11*'Gemensamma i utveckling'!T$3</f>
        <v>0</v>
      </c>
      <c r="U10" s="48">
        <f>'Gemensamma Tjänster'!$C11*'Gemensamma i utveckling'!U$3</f>
        <v>0</v>
      </c>
      <c r="V10" s="48">
        <f>'Gemensamma Tjänster'!$C11*'Gemensamma i utveckling'!V$3</f>
        <v>0</v>
      </c>
      <c r="W10" s="48">
        <f>'Gemensamma Tjänster'!$C11*'Gemensamma i utveckling'!W$3</f>
        <v>0</v>
      </c>
    </row>
    <row r="11" spans="1:23" x14ac:dyDescent="0.25">
      <c r="A11" s="18" t="s">
        <v>9</v>
      </c>
      <c r="B11" s="23">
        <f>'Gemensamma Tjänster'!$C12*'Gemensamma i utveckling'!$B$3</f>
        <v>2032999.6043057232</v>
      </c>
      <c r="C11" s="85">
        <f>'Gemensamma Tjänster'!$C12*'Gemensamma i utveckling'!$C$3</f>
        <v>2032999.6043057232</v>
      </c>
      <c r="D11" s="49">
        <f>'Gemensamma Tjänster'!$C12*'Gemensamma i utveckling'!D$3</f>
        <v>0</v>
      </c>
      <c r="E11" s="49">
        <f>'Gemensamma Tjänster'!$C12*'Gemensamma i utveckling'!E$3</f>
        <v>0</v>
      </c>
      <c r="F11" s="49">
        <f>'Gemensamma Tjänster'!$C12*'Gemensamma i utveckling'!F$3</f>
        <v>0</v>
      </c>
      <c r="G11" s="85">
        <f>'Gemensamma Tjänster'!$C12*'Gemensamma i utveckling'!G$3</f>
        <v>0</v>
      </c>
      <c r="H11" s="49">
        <f>'Gemensamma Tjänster'!$C12*'Gemensamma i utveckling'!H$3</f>
        <v>0</v>
      </c>
      <c r="I11" s="49">
        <f>'Gemensamma Tjänster'!$C12*'Gemensamma i utveckling'!I$3</f>
        <v>0</v>
      </c>
      <c r="J11" s="49">
        <f>'Gemensamma Tjänster'!$C12*'Gemensamma i utveckling'!J$3</f>
        <v>0</v>
      </c>
      <c r="K11" s="49">
        <f>'Gemensamma Tjänster'!$C12*'Gemensamma i utveckling'!K$3</f>
        <v>0</v>
      </c>
      <c r="L11" s="49">
        <f>'Gemensamma Tjänster'!$C12*'Gemensamma i utveckling'!L$3</f>
        <v>0</v>
      </c>
      <c r="M11" s="49">
        <f>'Gemensamma Tjänster'!$C12*'Gemensamma i utveckling'!M$3</f>
        <v>0</v>
      </c>
      <c r="N11" s="49">
        <f>'Gemensamma Tjänster'!$C12*'Gemensamma i utveckling'!N$3</f>
        <v>0</v>
      </c>
      <c r="O11" s="49">
        <f>'Gemensamma Tjänster'!$C12*'Gemensamma i utveckling'!O$3</f>
        <v>0</v>
      </c>
      <c r="P11" s="49">
        <f>'Gemensamma Tjänster'!$C12*'Gemensamma i utveckling'!P$3</f>
        <v>0</v>
      </c>
      <c r="Q11" s="49">
        <f>'Gemensamma Tjänster'!$C12*'Gemensamma i utveckling'!Q$3</f>
        <v>0</v>
      </c>
      <c r="R11" s="49">
        <f>'Gemensamma Tjänster'!$C12*'Gemensamma i utveckling'!R$3</f>
        <v>0</v>
      </c>
      <c r="S11" s="49">
        <f>'Gemensamma Tjänster'!$C12*'Gemensamma i utveckling'!S$3</f>
        <v>0</v>
      </c>
      <c r="T11" s="49">
        <f>'Gemensamma Tjänster'!$C12*'Gemensamma i utveckling'!T$3</f>
        <v>0</v>
      </c>
      <c r="U11" s="49">
        <f>'Gemensamma Tjänster'!$C12*'Gemensamma i utveckling'!U$3</f>
        <v>0</v>
      </c>
      <c r="V11" s="49">
        <f>'Gemensamma Tjänster'!$C12*'Gemensamma i utveckling'!V$3</f>
        <v>0</v>
      </c>
      <c r="W11" s="49">
        <f>'Gemensamma Tjänster'!$C12*'Gemensamma i utveckling'!W$3</f>
        <v>0</v>
      </c>
    </row>
    <row r="12" spans="1:23" x14ac:dyDescent="0.25">
      <c r="A12" s="19" t="s">
        <v>10</v>
      </c>
      <c r="B12" s="24">
        <f>'Gemensamma Tjänster'!$C13*'Gemensamma i utveckling'!$B$3</f>
        <v>1592410.1549473342</v>
      </c>
      <c r="C12" s="86">
        <f>'Gemensamma Tjänster'!$C13*'Gemensamma i utveckling'!$C$3</f>
        <v>1592410.1549473342</v>
      </c>
      <c r="D12" s="48">
        <f>'Gemensamma Tjänster'!$C13*'Gemensamma i utveckling'!D$3</f>
        <v>0</v>
      </c>
      <c r="E12" s="48">
        <f>'Gemensamma Tjänster'!$C13*'Gemensamma i utveckling'!E$3</f>
        <v>0</v>
      </c>
      <c r="F12" s="48">
        <f>'Gemensamma Tjänster'!$C13*'Gemensamma i utveckling'!F$3</f>
        <v>0</v>
      </c>
      <c r="G12" s="86">
        <f>'Gemensamma Tjänster'!$C13*'Gemensamma i utveckling'!G$3</f>
        <v>0</v>
      </c>
      <c r="H12" s="48">
        <f>'Gemensamma Tjänster'!$C13*'Gemensamma i utveckling'!H$3</f>
        <v>0</v>
      </c>
      <c r="I12" s="48">
        <f>'Gemensamma Tjänster'!$C13*'Gemensamma i utveckling'!I$3</f>
        <v>0</v>
      </c>
      <c r="J12" s="48">
        <f>'Gemensamma Tjänster'!$C13*'Gemensamma i utveckling'!J$3</f>
        <v>0</v>
      </c>
      <c r="K12" s="48">
        <f>'Gemensamma Tjänster'!$C13*'Gemensamma i utveckling'!K$3</f>
        <v>0</v>
      </c>
      <c r="L12" s="48">
        <f>'Gemensamma Tjänster'!$C13*'Gemensamma i utveckling'!L$3</f>
        <v>0</v>
      </c>
      <c r="M12" s="48">
        <f>'Gemensamma Tjänster'!$C13*'Gemensamma i utveckling'!M$3</f>
        <v>0</v>
      </c>
      <c r="N12" s="48">
        <f>'Gemensamma Tjänster'!$C13*'Gemensamma i utveckling'!N$3</f>
        <v>0</v>
      </c>
      <c r="O12" s="48">
        <f>'Gemensamma Tjänster'!$C13*'Gemensamma i utveckling'!O$3</f>
        <v>0</v>
      </c>
      <c r="P12" s="48">
        <f>'Gemensamma Tjänster'!$C13*'Gemensamma i utveckling'!P$3</f>
        <v>0</v>
      </c>
      <c r="Q12" s="48">
        <f>'Gemensamma Tjänster'!$C13*'Gemensamma i utveckling'!Q$3</f>
        <v>0</v>
      </c>
      <c r="R12" s="48">
        <f>'Gemensamma Tjänster'!$C13*'Gemensamma i utveckling'!R$3</f>
        <v>0</v>
      </c>
      <c r="S12" s="48">
        <f>'Gemensamma Tjänster'!$C13*'Gemensamma i utveckling'!S$3</f>
        <v>0</v>
      </c>
      <c r="T12" s="48">
        <f>'Gemensamma Tjänster'!$C13*'Gemensamma i utveckling'!T$3</f>
        <v>0</v>
      </c>
      <c r="U12" s="48">
        <f>'Gemensamma Tjänster'!$C13*'Gemensamma i utveckling'!U$3</f>
        <v>0</v>
      </c>
      <c r="V12" s="48">
        <f>'Gemensamma Tjänster'!$C13*'Gemensamma i utveckling'!V$3</f>
        <v>0</v>
      </c>
      <c r="W12" s="48">
        <f>'Gemensamma Tjänster'!$C13*'Gemensamma i utveckling'!W$3</f>
        <v>0</v>
      </c>
    </row>
    <row r="13" spans="1:23" x14ac:dyDescent="0.25">
      <c r="A13" s="18" t="s">
        <v>11</v>
      </c>
      <c r="B13" s="23">
        <f>'Gemensamma Tjänster'!$C14*'Gemensamma i utveckling'!$B$3</f>
        <v>880090.73818471201</v>
      </c>
      <c r="C13" s="85">
        <f>'Gemensamma Tjänster'!$C14*'Gemensamma i utveckling'!$C$3</f>
        <v>880090.73818471201</v>
      </c>
      <c r="D13" s="49">
        <f>'Gemensamma Tjänster'!$C14*'Gemensamma i utveckling'!D$3</f>
        <v>0</v>
      </c>
      <c r="E13" s="49">
        <f>'Gemensamma Tjänster'!$C14*'Gemensamma i utveckling'!E$3</f>
        <v>0</v>
      </c>
      <c r="F13" s="49">
        <f>'Gemensamma Tjänster'!$C14*'Gemensamma i utveckling'!F$3</f>
        <v>0</v>
      </c>
      <c r="G13" s="85">
        <f>'Gemensamma Tjänster'!$C14*'Gemensamma i utveckling'!G$3</f>
        <v>0</v>
      </c>
      <c r="H13" s="49">
        <f>'Gemensamma Tjänster'!$C14*'Gemensamma i utveckling'!H$3</f>
        <v>0</v>
      </c>
      <c r="I13" s="49">
        <f>'Gemensamma Tjänster'!$C14*'Gemensamma i utveckling'!I$3</f>
        <v>0</v>
      </c>
      <c r="J13" s="49">
        <f>'Gemensamma Tjänster'!$C14*'Gemensamma i utveckling'!J$3</f>
        <v>0</v>
      </c>
      <c r="K13" s="49">
        <f>'Gemensamma Tjänster'!$C14*'Gemensamma i utveckling'!K$3</f>
        <v>0</v>
      </c>
      <c r="L13" s="49">
        <f>'Gemensamma Tjänster'!$C14*'Gemensamma i utveckling'!L$3</f>
        <v>0</v>
      </c>
      <c r="M13" s="49">
        <f>'Gemensamma Tjänster'!$C14*'Gemensamma i utveckling'!M$3</f>
        <v>0</v>
      </c>
      <c r="N13" s="49">
        <f>'Gemensamma Tjänster'!$C14*'Gemensamma i utveckling'!N$3</f>
        <v>0</v>
      </c>
      <c r="O13" s="49">
        <f>'Gemensamma Tjänster'!$C14*'Gemensamma i utveckling'!O$3</f>
        <v>0</v>
      </c>
      <c r="P13" s="49">
        <f>'Gemensamma Tjänster'!$C14*'Gemensamma i utveckling'!P$3</f>
        <v>0</v>
      </c>
      <c r="Q13" s="49">
        <f>'Gemensamma Tjänster'!$C14*'Gemensamma i utveckling'!Q$3</f>
        <v>0</v>
      </c>
      <c r="R13" s="49">
        <f>'Gemensamma Tjänster'!$C14*'Gemensamma i utveckling'!R$3</f>
        <v>0</v>
      </c>
      <c r="S13" s="49">
        <f>'Gemensamma Tjänster'!$C14*'Gemensamma i utveckling'!S$3</f>
        <v>0</v>
      </c>
      <c r="T13" s="49">
        <f>'Gemensamma Tjänster'!$C14*'Gemensamma i utveckling'!T$3</f>
        <v>0</v>
      </c>
      <c r="U13" s="49">
        <f>'Gemensamma Tjänster'!$C14*'Gemensamma i utveckling'!U$3</f>
        <v>0</v>
      </c>
      <c r="V13" s="49">
        <f>'Gemensamma Tjänster'!$C14*'Gemensamma i utveckling'!V$3</f>
        <v>0</v>
      </c>
      <c r="W13" s="49">
        <f>'Gemensamma Tjänster'!$C14*'Gemensamma i utveckling'!W$3</f>
        <v>0</v>
      </c>
    </row>
    <row r="14" spans="1:23" x14ac:dyDescent="0.25">
      <c r="A14" s="19" t="s">
        <v>118</v>
      </c>
      <c r="B14" s="24">
        <f>'Gemensamma Tjänster'!$C15*'Gemensamma i utveckling'!$B$3</f>
        <v>1067502.4775890205</v>
      </c>
      <c r="C14" s="86">
        <f>'Gemensamma Tjänster'!$C15*'Gemensamma i utveckling'!$C$3</f>
        <v>1067502.4775890205</v>
      </c>
      <c r="D14" s="48">
        <f>'Gemensamma Tjänster'!$C15*'Gemensamma i utveckling'!D$3</f>
        <v>0</v>
      </c>
      <c r="E14" s="48">
        <f>'Gemensamma Tjänster'!$C15*'Gemensamma i utveckling'!E$3</f>
        <v>0</v>
      </c>
      <c r="F14" s="48">
        <f>'Gemensamma Tjänster'!$C15*'Gemensamma i utveckling'!F$3</f>
        <v>0</v>
      </c>
      <c r="G14" s="86">
        <f>'Gemensamma Tjänster'!$C15*'Gemensamma i utveckling'!G$3</f>
        <v>0</v>
      </c>
      <c r="H14" s="48">
        <f>'Gemensamma Tjänster'!$C15*'Gemensamma i utveckling'!H$3</f>
        <v>0</v>
      </c>
      <c r="I14" s="48">
        <f>'Gemensamma Tjänster'!$C15*'Gemensamma i utveckling'!I$3</f>
        <v>0</v>
      </c>
      <c r="J14" s="48">
        <f>'Gemensamma Tjänster'!$C15*'Gemensamma i utveckling'!J$3</f>
        <v>0</v>
      </c>
      <c r="K14" s="48">
        <f>'Gemensamma Tjänster'!$C15*'Gemensamma i utveckling'!K$3</f>
        <v>0</v>
      </c>
      <c r="L14" s="48">
        <f>'Gemensamma Tjänster'!$C15*'Gemensamma i utveckling'!L$3</f>
        <v>0</v>
      </c>
      <c r="M14" s="48">
        <f>'Gemensamma Tjänster'!$C15*'Gemensamma i utveckling'!M$3</f>
        <v>0</v>
      </c>
      <c r="N14" s="48">
        <f>'Gemensamma Tjänster'!$C15*'Gemensamma i utveckling'!N$3</f>
        <v>0</v>
      </c>
      <c r="O14" s="48">
        <f>'Gemensamma Tjänster'!$C15*'Gemensamma i utveckling'!O$3</f>
        <v>0</v>
      </c>
      <c r="P14" s="48">
        <f>'Gemensamma Tjänster'!$C15*'Gemensamma i utveckling'!P$3</f>
        <v>0</v>
      </c>
      <c r="Q14" s="48">
        <f>'Gemensamma Tjänster'!$C15*'Gemensamma i utveckling'!Q$3</f>
        <v>0</v>
      </c>
      <c r="R14" s="48">
        <f>'Gemensamma Tjänster'!$C15*'Gemensamma i utveckling'!R$3</f>
        <v>0</v>
      </c>
      <c r="S14" s="48">
        <f>'Gemensamma Tjänster'!$C15*'Gemensamma i utveckling'!S$3</f>
        <v>0</v>
      </c>
      <c r="T14" s="48">
        <f>'Gemensamma Tjänster'!$C15*'Gemensamma i utveckling'!T$3</f>
        <v>0</v>
      </c>
      <c r="U14" s="48">
        <f>'Gemensamma Tjänster'!$C15*'Gemensamma i utveckling'!U$3</f>
        <v>0</v>
      </c>
      <c r="V14" s="48">
        <f>'Gemensamma Tjänster'!$C15*'Gemensamma i utveckling'!V$3</f>
        <v>0</v>
      </c>
      <c r="W14" s="48">
        <f>'Gemensamma Tjänster'!$C15*'Gemensamma i utveckling'!W$3</f>
        <v>0</v>
      </c>
    </row>
    <row r="15" spans="1:23" x14ac:dyDescent="0.25">
      <c r="A15" s="18" t="s">
        <v>13</v>
      </c>
      <c r="B15" s="23">
        <f>'Gemensamma Tjänster'!$C16*'Gemensamma i utveckling'!$B$3</f>
        <v>261873.57346620396</v>
      </c>
      <c r="C15" s="85">
        <f>'Gemensamma Tjänster'!$C16*'Gemensamma i utveckling'!$C$3</f>
        <v>261873.57346620396</v>
      </c>
      <c r="D15" s="49">
        <f>'Gemensamma Tjänster'!$C16*'Gemensamma i utveckling'!D$3</f>
        <v>0</v>
      </c>
      <c r="E15" s="49">
        <f>'Gemensamma Tjänster'!$C16*'Gemensamma i utveckling'!E$3</f>
        <v>0</v>
      </c>
      <c r="F15" s="49">
        <f>'Gemensamma Tjänster'!$C16*'Gemensamma i utveckling'!F$3</f>
        <v>0</v>
      </c>
      <c r="G15" s="85">
        <f>'Gemensamma Tjänster'!$C16*'Gemensamma i utveckling'!G$3</f>
        <v>0</v>
      </c>
      <c r="H15" s="49">
        <f>'Gemensamma Tjänster'!$C16*'Gemensamma i utveckling'!H$3</f>
        <v>0</v>
      </c>
      <c r="I15" s="49">
        <f>'Gemensamma Tjänster'!$C16*'Gemensamma i utveckling'!I$3</f>
        <v>0</v>
      </c>
      <c r="J15" s="49">
        <f>'Gemensamma Tjänster'!$C16*'Gemensamma i utveckling'!J$3</f>
        <v>0</v>
      </c>
      <c r="K15" s="49">
        <f>'Gemensamma Tjänster'!$C16*'Gemensamma i utveckling'!K$3</f>
        <v>0</v>
      </c>
      <c r="L15" s="49">
        <f>'Gemensamma Tjänster'!$C16*'Gemensamma i utveckling'!L$3</f>
        <v>0</v>
      </c>
      <c r="M15" s="49">
        <f>'Gemensamma Tjänster'!$C16*'Gemensamma i utveckling'!M$3</f>
        <v>0</v>
      </c>
      <c r="N15" s="49">
        <f>'Gemensamma Tjänster'!$C16*'Gemensamma i utveckling'!N$3</f>
        <v>0</v>
      </c>
      <c r="O15" s="49">
        <f>'Gemensamma Tjänster'!$C16*'Gemensamma i utveckling'!O$3</f>
        <v>0</v>
      </c>
      <c r="P15" s="49">
        <f>'Gemensamma Tjänster'!$C16*'Gemensamma i utveckling'!P$3</f>
        <v>0</v>
      </c>
      <c r="Q15" s="49">
        <f>'Gemensamma Tjänster'!$C16*'Gemensamma i utveckling'!Q$3</f>
        <v>0</v>
      </c>
      <c r="R15" s="49">
        <f>'Gemensamma Tjänster'!$C16*'Gemensamma i utveckling'!R$3</f>
        <v>0</v>
      </c>
      <c r="S15" s="49">
        <f>'Gemensamma Tjänster'!$C16*'Gemensamma i utveckling'!S$3</f>
        <v>0</v>
      </c>
      <c r="T15" s="49">
        <f>'Gemensamma Tjänster'!$C16*'Gemensamma i utveckling'!T$3</f>
        <v>0</v>
      </c>
      <c r="U15" s="49">
        <f>'Gemensamma Tjänster'!$C16*'Gemensamma i utveckling'!U$3</f>
        <v>0</v>
      </c>
      <c r="V15" s="49">
        <f>'Gemensamma Tjänster'!$C16*'Gemensamma i utveckling'!V$3</f>
        <v>0</v>
      </c>
      <c r="W15" s="49">
        <f>'Gemensamma Tjänster'!$C16*'Gemensamma i utveckling'!W$3</f>
        <v>0</v>
      </c>
    </row>
    <row r="16" spans="1:23" x14ac:dyDescent="0.25">
      <c r="A16" s="19" t="s">
        <v>119</v>
      </c>
      <c r="B16" s="24">
        <f>'Gemensamma Tjänster'!$C17*'Gemensamma i utveckling'!$B$3</f>
        <v>681692.04467899597</v>
      </c>
      <c r="C16" s="86">
        <f>'Gemensamma Tjänster'!$C17*'Gemensamma i utveckling'!$C$3</f>
        <v>681692.04467899597</v>
      </c>
      <c r="D16" s="48">
        <f>'Gemensamma Tjänster'!$C17*'Gemensamma i utveckling'!D$3</f>
        <v>0</v>
      </c>
      <c r="E16" s="48">
        <f>'Gemensamma Tjänster'!$C17*'Gemensamma i utveckling'!E$3</f>
        <v>0</v>
      </c>
      <c r="F16" s="48">
        <f>'Gemensamma Tjänster'!$C17*'Gemensamma i utveckling'!F$3</f>
        <v>0</v>
      </c>
      <c r="G16" s="86">
        <f>'Gemensamma Tjänster'!$C17*'Gemensamma i utveckling'!G$3</f>
        <v>0</v>
      </c>
      <c r="H16" s="48">
        <f>'Gemensamma Tjänster'!$C17*'Gemensamma i utveckling'!H$3</f>
        <v>0</v>
      </c>
      <c r="I16" s="48">
        <f>'Gemensamma Tjänster'!$C17*'Gemensamma i utveckling'!I$3</f>
        <v>0</v>
      </c>
      <c r="J16" s="48">
        <f>'Gemensamma Tjänster'!$C17*'Gemensamma i utveckling'!J$3</f>
        <v>0</v>
      </c>
      <c r="K16" s="48">
        <f>'Gemensamma Tjänster'!$C17*'Gemensamma i utveckling'!K$3</f>
        <v>0</v>
      </c>
      <c r="L16" s="48">
        <f>'Gemensamma Tjänster'!$C17*'Gemensamma i utveckling'!L$3</f>
        <v>0</v>
      </c>
      <c r="M16" s="48">
        <f>'Gemensamma Tjänster'!$C17*'Gemensamma i utveckling'!M$3</f>
        <v>0</v>
      </c>
      <c r="N16" s="48">
        <f>'Gemensamma Tjänster'!$C17*'Gemensamma i utveckling'!N$3</f>
        <v>0</v>
      </c>
      <c r="O16" s="48">
        <f>'Gemensamma Tjänster'!$C17*'Gemensamma i utveckling'!O$3</f>
        <v>0</v>
      </c>
      <c r="P16" s="48">
        <f>'Gemensamma Tjänster'!$C17*'Gemensamma i utveckling'!P$3</f>
        <v>0</v>
      </c>
      <c r="Q16" s="48">
        <f>'Gemensamma Tjänster'!$C17*'Gemensamma i utveckling'!Q$3</f>
        <v>0</v>
      </c>
      <c r="R16" s="48">
        <f>'Gemensamma Tjänster'!$C17*'Gemensamma i utveckling'!R$3</f>
        <v>0</v>
      </c>
      <c r="S16" s="48">
        <f>'Gemensamma Tjänster'!$C17*'Gemensamma i utveckling'!S$3</f>
        <v>0</v>
      </c>
      <c r="T16" s="48">
        <f>'Gemensamma Tjänster'!$C17*'Gemensamma i utveckling'!T$3</f>
        <v>0</v>
      </c>
      <c r="U16" s="48">
        <f>'Gemensamma Tjänster'!$C17*'Gemensamma i utveckling'!U$3</f>
        <v>0</v>
      </c>
      <c r="V16" s="48">
        <f>'Gemensamma Tjänster'!$C17*'Gemensamma i utveckling'!V$3</f>
        <v>0</v>
      </c>
      <c r="W16" s="48">
        <f>'Gemensamma Tjänster'!$C17*'Gemensamma i utveckling'!W$3</f>
        <v>0</v>
      </c>
    </row>
    <row r="17" spans="1:23" x14ac:dyDescent="0.25">
      <c r="A17" s="18" t="s">
        <v>15</v>
      </c>
      <c r="B17" s="23">
        <f>'Gemensamma Tjänster'!$C18*'Gemensamma i utveckling'!$B$3</f>
        <v>6083966.5660978565</v>
      </c>
      <c r="C17" s="85">
        <f>'Gemensamma Tjänster'!$C18*'Gemensamma i utveckling'!$C$3</f>
        <v>6083966.5660978565</v>
      </c>
      <c r="D17" s="49">
        <f>'Gemensamma Tjänster'!$C18*'Gemensamma i utveckling'!D$3</f>
        <v>0</v>
      </c>
      <c r="E17" s="49">
        <f>'Gemensamma Tjänster'!$C18*'Gemensamma i utveckling'!E$3</f>
        <v>0</v>
      </c>
      <c r="F17" s="49">
        <f>'Gemensamma Tjänster'!$C18*'Gemensamma i utveckling'!F$3</f>
        <v>0</v>
      </c>
      <c r="G17" s="85">
        <f>'Gemensamma Tjänster'!$C18*'Gemensamma i utveckling'!G$3</f>
        <v>0</v>
      </c>
      <c r="H17" s="49">
        <f>'Gemensamma Tjänster'!$C18*'Gemensamma i utveckling'!H$3</f>
        <v>0</v>
      </c>
      <c r="I17" s="49">
        <f>'Gemensamma Tjänster'!$C18*'Gemensamma i utveckling'!I$3</f>
        <v>0</v>
      </c>
      <c r="J17" s="49">
        <f>'Gemensamma Tjänster'!$C18*'Gemensamma i utveckling'!J$3</f>
        <v>0</v>
      </c>
      <c r="K17" s="49">
        <f>'Gemensamma Tjänster'!$C18*'Gemensamma i utveckling'!K$3</f>
        <v>0</v>
      </c>
      <c r="L17" s="49">
        <f>'Gemensamma Tjänster'!$C18*'Gemensamma i utveckling'!L$3</f>
        <v>0</v>
      </c>
      <c r="M17" s="49">
        <f>'Gemensamma Tjänster'!$C18*'Gemensamma i utveckling'!M$3</f>
        <v>0</v>
      </c>
      <c r="N17" s="49">
        <f>'Gemensamma Tjänster'!$C18*'Gemensamma i utveckling'!N$3</f>
        <v>0</v>
      </c>
      <c r="O17" s="49">
        <f>'Gemensamma Tjänster'!$C18*'Gemensamma i utveckling'!O$3</f>
        <v>0</v>
      </c>
      <c r="P17" s="49">
        <f>'Gemensamma Tjänster'!$C18*'Gemensamma i utveckling'!P$3</f>
        <v>0</v>
      </c>
      <c r="Q17" s="49">
        <f>'Gemensamma Tjänster'!$C18*'Gemensamma i utveckling'!Q$3</f>
        <v>0</v>
      </c>
      <c r="R17" s="49">
        <f>'Gemensamma Tjänster'!$C18*'Gemensamma i utveckling'!R$3</f>
        <v>0</v>
      </c>
      <c r="S17" s="49">
        <f>'Gemensamma Tjänster'!$C18*'Gemensamma i utveckling'!S$3</f>
        <v>0</v>
      </c>
      <c r="T17" s="49">
        <f>'Gemensamma Tjänster'!$C18*'Gemensamma i utveckling'!T$3</f>
        <v>0</v>
      </c>
      <c r="U17" s="49">
        <f>'Gemensamma Tjänster'!$C18*'Gemensamma i utveckling'!U$3</f>
        <v>0</v>
      </c>
      <c r="V17" s="49">
        <f>'Gemensamma Tjänster'!$C18*'Gemensamma i utveckling'!V$3</f>
        <v>0</v>
      </c>
      <c r="W17" s="49">
        <f>'Gemensamma Tjänster'!$C18*'Gemensamma i utveckling'!W$3</f>
        <v>0</v>
      </c>
    </row>
    <row r="18" spans="1:23" x14ac:dyDescent="0.25">
      <c r="A18" s="19" t="s">
        <v>16</v>
      </c>
      <c r="B18" s="24">
        <f>'Gemensamma Tjänster'!$C19*'Gemensamma i utveckling'!$B$3</f>
        <v>1488751.5890632474</v>
      </c>
      <c r="C18" s="86">
        <f>'Gemensamma Tjänster'!$C19*'Gemensamma i utveckling'!$C$3</f>
        <v>1488751.5890632474</v>
      </c>
      <c r="D18" s="48">
        <f>'Gemensamma Tjänster'!$C19*'Gemensamma i utveckling'!D$3</f>
        <v>0</v>
      </c>
      <c r="E18" s="48">
        <f>'Gemensamma Tjänster'!$C19*'Gemensamma i utveckling'!E$3</f>
        <v>0</v>
      </c>
      <c r="F18" s="48">
        <f>'Gemensamma Tjänster'!$C19*'Gemensamma i utveckling'!F$3</f>
        <v>0</v>
      </c>
      <c r="G18" s="86">
        <f>'Gemensamma Tjänster'!$C19*'Gemensamma i utveckling'!G$3</f>
        <v>0</v>
      </c>
      <c r="H18" s="48">
        <f>'Gemensamma Tjänster'!$C19*'Gemensamma i utveckling'!H$3</f>
        <v>0</v>
      </c>
      <c r="I18" s="48">
        <f>'Gemensamma Tjänster'!$C19*'Gemensamma i utveckling'!I$3</f>
        <v>0</v>
      </c>
      <c r="J18" s="48">
        <f>'Gemensamma Tjänster'!$C19*'Gemensamma i utveckling'!J$3</f>
        <v>0</v>
      </c>
      <c r="K18" s="48">
        <f>'Gemensamma Tjänster'!$C19*'Gemensamma i utveckling'!K$3</f>
        <v>0</v>
      </c>
      <c r="L18" s="48">
        <f>'Gemensamma Tjänster'!$C19*'Gemensamma i utveckling'!L$3</f>
        <v>0</v>
      </c>
      <c r="M18" s="48">
        <f>'Gemensamma Tjänster'!$C19*'Gemensamma i utveckling'!M$3</f>
        <v>0</v>
      </c>
      <c r="N18" s="48">
        <f>'Gemensamma Tjänster'!$C19*'Gemensamma i utveckling'!N$3</f>
        <v>0</v>
      </c>
      <c r="O18" s="48">
        <f>'Gemensamma Tjänster'!$C19*'Gemensamma i utveckling'!O$3</f>
        <v>0</v>
      </c>
      <c r="P18" s="48">
        <f>'Gemensamma Tjänster'!$C19*'Gemensamma i utveckling'!P$3</f>
        <v>0</v>
      </c>
      <c r="Q18" s="48">
        <f>'Gemensamma Tjänster'!$C19*'Gemensamma i utveckling'!Q$3</f>
        <v>0</v>
      </c>
      <c r="R18" s="48">
        <f>'Gemensamma Tjänster'!$C19*'Gemensamma i utveckling'!R$3</f>
        <v>0</v>
      </c>
      <c r="S18" s="48">
        <f>'Gemensamma Tjänster'!$C19*'Gemensamma i utveckling'!S$3</f>
        <v>0</v>
      </c>
      <c r="T18" s="48">
        <f>'Gemensamma Tjänster'!$C19*'Gemensamma i utveckling'!T$3</f>
        <v>0</v>
      </c>
      <c r="U18" s="48">
        <f>'Gemensamma Tjänster'!$C19*'Gemensamma i utveckling'!U$3</f>
        <v>0</v>
      </c>
      <c r="V18" s="48">
        <f>'Gemensamma Tjänster'!$C19*'Gemensamma i utveckling'!V$3</f>
        <v>0</v>
      </c>
      <c r="W18" s="48">
        <f>'Gemensamma Tjänster'!$C19*'Gemensamma i utveckling'!W$3</f>
        <v>0</v>
      </c>
    </row>
    <row r="19" spans="1:23" x14ac:dyDescent="0.25">
      <c r="A19" s="18" t="s">
        <v>17</v>
      </c>
      <c r="B19" s="23">
        <f>'Gemensamma Tjänster'!$C20*'Gemensamma i utveckling'!$B$3</f>
        <v>7523217.9867789671</v>
      </c>
      <c r="C19" s="85">
        <f>'Gemensamma Tjänster'!$C20*'Gemensamma i utveckling'!$C$3</f>
        <v>7523217.9867789671</v>
      </c>
      <c r="D19" s="49">
        <f>'Gemensamma Tjänster'!$C20*'Gemensamma i utveckling'!D$3</f>
        <v>0</v>
      </c>
      <c r="E19" s="49">
        <f>'Gemensamma Tjänster'!$C20*'Gemensamma i utveckling'!E$3</f>
        <v>0</v>
      </c>
      <c r="F19" s="49">
        <f>'Gemensamma Tjänster'!$C20*'Gemensamma i utveckling'!F$3</f>
        <v>0</v>
      </c>
      <c r="G19" s="85">
        <f>'Gemensamma Tjänster'!$C20*'Gemensamma i utveckling'!G$3</f>
        <v>0</v>
      </c>
      <c r="H19" s="49">
        <f>'Gemensamma Tjänster'!$C20*'Gemensamma i utveckling'!H$3</f>
        <v>0</v>
      </c>
      <c r="I19" s="49">
        <f>'Gemensamma Tjänster'!$C20*'Gemensamma i utveckling'!I$3</f>
        <v>0</v>
      </c>
      <c r="J19" s="49">
        <f>'Gemensamma Tjänster'!$C20*'Gemensamma i utveckling'!J$3</f>
        <v>0</v>
      </c>
      <c r="K19" s="49">
        <f>'Gemensamma Tjänster'!$C20*'Gemensamma i utveckling'!K$3</f>
        <v>0</v>
      </c>
      <c r="L19" s="49">
        <f>'Gemensamma Tjänster'!$C20*'Gemensamma i utveckling'!L$3</f>
        <v>0</v>
      </c>
      <c r="M19" s="49">
        <f>'Gemensamma Tjänster'!$C20*'Gemensamma i utveckling'!M$3</f>
        <v>0</v>
      </c>
      <c r="N19" s="49">
        <f>'Gemensamma Tjänster'!$C20*'Gemensamma i utveckling'!N$3</f>
        <v>0</v>
      </c>
      <c r="O19" s="49">
        <f>'Gemensamma Tjänster'!$C20*'Gemensamma i utveckling'!O$3</f>
        <v>0</v>
      </c>
      <c r="P19" s="49">
        <f>'Gemensamma Tjänster'!$C20*'Gemensamma i utveckling'!P$3</f>
        <v>0</v>
      </c>
      <c r="Q19" s="49">
        <f>'Gemensamma Tjänster'!$C20*'Gemensamma i utveckling'!Q$3</f>
        <v>0</v>
      </c>
      <c r="R19" s="49">
        <f>'Gemensamma Tjänster'!$C20*'Gemensamma i utveckling'!R$3</f>
        <v>0</v>
      </c>
      <c r="S19" s="49">
        <f>'Gemensamma Tjänster'!$C20*'Gemensamma i utveckling'!S$3</f>
        <v>0</v>
      </c>
      <c r="T19" s="49">
        <f>'Gemensamma Tjänster'!$C20*'Gemensamma i utveckling'!T$3</f>
        <v>0</v>
      </c>
      <c r="U19" s="49">
        <f>'Gemensamma Tjänster'!$C20*'Gemensamma i utveckling'!U$3</f>
        <v>0</v>
      </c>
      <c r="V19" s="49">
        <f>'Gemensamma Tjänster'!$C20*'Gemensamma i utveckling'!V$3</f>
        <v>0</v>
      </c>
      <c r="W19" s="49">
        <f>'Gemensamma Tjänster'!$C20*'Gemensamma i utveckling'!W$3</f>
        <v>0</v>
      </c>
    </row>
    <row r="20" spans="1:23" x14ac:dyDescent="0.25">
      <c r="A20" s="19" t="s">
        <v>120</v>
      </c>
      <c r="B20" s="24">
        <f>'Gemensamma Tjänster'!$C21*'Gemensamma i utveckling'!$B$3</f>
        <v>1234889.9120849967</v>
      </c>
      <c r="C20" s="86">
        <f>'Gemensamma Tjänster'!$C21*'Gemensamma i utveckling'!$C$3</f>
        <v>1234889.9120849967</v>
      </c>
      <c r="D20" s="48">
        <f>'Gemensamma Tjänster'!$C21*'Gemensamma i utveckling'!D$3</f>
        <v>0</v>
      </c>
      <c r="E20" s="48">
        <f>'Gemensamma Tjänster'!$C21*'Gemensamma i utveckling'!E$3</f>
        <v>0</v>
      </c>
      <c r="F20" s="48">
        <f>'Gemensamma Tjänster'!$C21*'Gemensamma i utveckling'!F$3</f>
        <v>0</v>
      </c>
      <c r="G20" s="86">
        <f>'Gemensamma Tjänster'!$C21*'Gemensamma i utveckling'!G$3</f>
        <v>0</v>
      </c>
      <c r="H20" s="48">
        <f>'Gemensamma Tjänster'!$C21*'Gemensamma i utveckling'!H$3</f>
        <v>0</v>
      </c>
      <c r="I20" s="48">
        <f>'Gemensamma Tjänster'!$C21*'Gemensamma i utveckling'!I$3</f>
        <v>0</v>
      </c>
      <c r="J20" s="48">
        <f>'Gemensamma Tjänster'!$C21*'Gemensamma i utveckling'!J$3</f>
        <v>0</v>
      </c>
      <c r="K20" s="48">
        <f>'Gemensamma Tjänster'!$C21*'Gemensamma i utveckling'!K$3</f>
        <v>0</v>
      </c>
      <c r="L20" s="48">
        <f>'Gemensamma Tjänster'!$C21*'Gemensamma i utveckling'!L$3</f>
        <v>0</v>
      </c>
      <c r="M20" s="48">
        <f>'Gemensamma Tjänster'!$C21*'Gemensamma i utveckling'!M$3</f>
        <v>0</v>
      </c>
      <c r="N20" s="48">
        <f>'Gemensamma Tjänster'!$C21*'Gemensamma i utveckling'!N$3</f>
        <v>0</v>
      </c>
      <c r="O20" s="48">
        <f>'Gemensamma Tjänster'!$C21*'Gemensamma i utveckling'!O$3</f>
        <v>0</v>
      </c>
      <c r="P20" s="48">
        <f>'Gemensamma Tjänster'!$C21*'Gemensamma i utveckling'!P$3</f>
        <v>0</v>
      </c>
      <c r="Q20" s="48">
        <f>'Gemensamma Tjänster'!$C21*'Gemensamma i utveckling'!Q$3</f>
        <v>0</v>
      </c>
      <c r="R20" s="48">
        <f>'Gemensamma Tjänster'!$C21*'Gemensamma i utveckling'!R$3</f>
        <v>0</v>
      </c>
      <c r="S20" s="48">
        <f>'Gemensamma Tjänster'!$C21*'Gemensamma i utveckling'!S$3</f>
        <v>0</v>
      </c>
      <c r="T20" s="48">
        <f>'Gemensamma Tjänster'!$C21*'Gemensamma i utveckling'!T$3</f>
        <v>0</v>
      </c>
      <c r="U20" s="48">
        <f>'Gemensamma Tjänster'!$C21*'Gemensamma i utveckling'!U$3</f>
        <v>0</v>
      </c>
      <c r="V20" s="48">
        <f>'Gemensamma Tjänster'!$C21*'Gemensamma i utveckling'!V$3</f>
        <v>0</v>
      </c>
      <c r="W20" s="48">
        <f>'Gemensamma Tjänster'!$C21*'Gemensamma i utveckling'!W$3</f>
        <v>0</v>
      </c>
    </row>
    <row r="21" spans="1:23" x14ac:dyDescent="0.25">
      <c r="A21" s="18" t="s">
        <v>19</v>
      </c>
      <c r="B21" s="23">
        <f>'Gemensamma Tjänster'!$C22*'Gemensamma i utveckling'!$B$3</f>
        <v>1329248.195012497</v>
      </c>
      <c r="C21" s="85">
        <f>'Gemensamma Tjänster'!$C22*'Gemensamma i utveckling'!$C$3</f>
        <v>1329248.195012497</v>
      </c>
      <c r="D21" s="49">
        <f>'Gemensamma Tjänster'!$C22*'Gemensamma i utveckling'!D$3</f>
        <v>0</v>
      </c>
      <c r="E21" s="49">
        <f>'Gemensamma Tjänster'!$C22*'Gemensamma i utveckling'!E$3</f>
        <v>0</v>
      </c>
      <c r="F21" s="49">
        <f>'Gemensamma Tjänster'!$C22*'Gemensamma i utveckling'!F$3</f>
        <v>0</v>
      </c>
      <c r="G21" s="85">
        <f>'Gemensamma Tjänster'!$C22*'Gemensamma i utveckling'!G$3</f>
        <v>0</v>
      </c>
      <c r="H21" s="49">
        <f>'Gemensamma Tjänster'!$C22*'Gemensamma i utveckling'!H$3</f>
        <v>0</v>
      </c>
      <c r="I21" s="49">
        <f>'Gemensamma Tjänster'!$C22*'Gemensamma i utveckling'!I$3</f>
        <v>0</v>
      </c>
      <c r="J21" s="49">
        <f>'Gemensamma Tjänster'!$C22*'Gemensamma i utveckling'!J$3</f>
        <v>0</v>
      </c>
      <c r="K21" s="49">
        <f>'Gemensamma Tjänster'!$C22*'Gemensamma i utveckling'!K$3</f>
        <v>0</v>
      </c>
      <c r="L21" s="49">
        <f>'Gemensamma Tjänster'!$C22*'Gemensamma i utveckling'!L$3</f>
        <v>0</v>
      </c>
      <c r="M21" s="49">
        <f>'Gemensamma Tjänster'!$C22*'Gemensamma i utveckling'!M$3</f>
        <v>0</v>
      </c>
      <c r="N21" s="49">
        <f>'Gemensamma Tjänster'!$C22*'Gemensamma i utveckling'!N$3</f>
        <v>0</v>
      </c>
      <c r="O21" s="49">
        <f>'Gemensamma Tjänster'!$C22*'Gemensamma i utveckling'!O$3</f>
        <v>0</v>
      </c>
      <c r="P21" s="49">
        <f>'Gemensamma Tjänster'!$C22*'Gemensamma i utveckling'!P$3</f>
        <v>0</v>
      </c>
      <c r="Q21" s="49">
        <f>'Gemensamma Tjänster'!$C22*'Gemensamma i utveckling'!Q$3</f>
        <v>0</v>
      </c>
      <c r="R21" s="49">
        <f>'Gemensamma Tjänster'!$C22*'Gemensamma i utveckling'!R$3</f>
        <v>0</v>
      </c>
      <c r="S21" s="49">
        <f>'Gemensamma Tjänster'!$C22*'Gemensamma i utveckling'!S$3</f>
        <v>0</v>
      </c>
      <c r="T21" s="49">
        <f>'Gemensamma Tjänster'!$C22*'Gemensamma i utveckling'!T$3</f>
        <v>0</v>
      </c>
      <c r="U21" s="49">
        <f>'Gemensamma Tjänster'!$C22*'Gemensamma i utveckling'!U$3</f>
        <v>0</v>
      </c>
      <c r="V21" s="49">
        <f>'Gemensamma Tjänster'!$C22*'Gemensamma i utveckling'!V$3</f>
        <v>0</v>
      </c>
      <c r="W21" s="49">
        <f>'Gemensamma Tjänster'!$C22*'Gemensamma i utveckling'!W$3</f>
        <v>0</v>
      </c>
    </row>
    <row r="22" spans="1:23" x14ac:dyDescent="0.25">
      <c r="A22" s="19" t="s">
        <v>121</v>
      </c>
      <c r="B22" s="24">
        <f>'Gemensamma Tjänster'!$C23*'Gemensamma i utveckling'!$B$3</f>
        <v>1209976.9838106204</v>
      </c>
      <c r="C22" s="86">
        <f>'Gemensamma Tjänster'!$C23*'Gemensamma i utveckling'!$C$3</f>
        <v>1209976.9838106204</v>
      </c>
      <c r="D22" s="48">
        <f>'Gemensamma Tjänster'!$C23*'Gemensamma i utveckling'!D$3</f>
        <v>0</v>
      </c>
      <c r="E22" s="48">
        <f>'Gemensamma Tjänster'!$C23*'Gemensamma i utveckling'!E$3</f>
        <v>0</v>
      </c>
      <c r="F22" s="48">
        <f>'Gemensamma Tjänster'!$C23*'Gemensamma i utveckling'!F$3</f>
        <v>0</v>
      </c>
      <c r="G22" s="86">
        <f>'Gemensamma Tjänster'!$C23*'Gemensamma i utveckling'!G$3</f>
        <v>0</v>
      </c>
      <c r="H22" s="48">
        <f>'Gemensamma Tjänster'!$C23*'Gemensamma i utveckling'!H$3</f>
        <v>0</v>
      </c>
      <c r="I22" s="48">
        <f>'Gemensamma Tjänster'!$C23*'Gemensamma i utveckling'!I$3</f>
        <v>0</v>
      </c>
      <c r="J22" s="48">
        <f>'Gemensamma Tjänster'!$C23*'Gemensamma i utveckling'!J$3</f>
        <v>0</v>
      </c>
      <c r="K22" s="48">
        <f>'Gemensamma Tjänster'!$C23*'Gemensamma i utveckling'!K$3</f>
        <v>0</v>
      </c>
      <c r="L22" s="48">
        <f>'Gemensamma Tjänster'!$C23*'Gemensamma i utveckling'!L$3</f>
        <v>0</v>
      </c>
      <c r="M22" s="48">
        <f>'Gemensamma Tjänster'!$C23*'Gemensamma i utveckling'!M$3</f>
        <v>0</v>
      </c>
      <c r="N22" s="48">
        <f>'Gemensamma Tjänster'!$C23*'Gemensamma i utveckling'!N$3</f>
        <v>0</v>
      </c>
      <c r="O22" s="48">
        <f>'Gemensamma Tjänster'!$C23*'Gemensamma i utveckling'!O$3</f>
        <v>0</v>
      </c>
      <c r="P22" s="48">
        <f>'Gemensamma Tjänster'!$C23*'Gemensamma i utveckling'!P$3</f>
        <v>0</v>
      </c>
      <c r="Q22" s="48">
        <f>'Gemensamma Tjänster'!$C23*'Gemensamma i utveckling'!Q$3</f>
        <v>0</v>
      </c>
      <c r="R22" s="48">
        <f>'Gemensamma Tjänster'!$C23*'Gemensamma i utveckling'!R$3</f>
        <v>0</v>
      </c>
      <c r="S22" s="48">
        <f>'Gemensamma Tjänster'!$C23*'Gemensamma i utveckling'!S$3</f>
        <v>0</v>
      </c>
      <c r="T22" s="48">
        <f>'Gemensamma Tjänster'!$C23*'Gemensamma i utveckling'!T$3</f>
        <v>0</v>
      </c>
      <c r="U22" s="48">
        <f>'Gemensamma Tjänster'!$C23*'Gemensamma i utveckling'!U$3</f>
        <v>0</v>
      </c>
      <c r="V22" s="48">
        <f>'Gemensamma Tjänster'!$C23*'Gemensamma i utveckling'!V$3</f>
        <v>0</v>
      </c>
      <c r="W22" s="48">
        <f>'Gemensamma Tjänster'!$C23*'Gemensamma i utveckling'!W$3</f>
        <v>0</v>
      </c>
    </row>
    <row r="23" spans="1:23" x14ac:dyDescent="0.25">
      <c r="A23" s="18" t="s">
        <v>122</v>
      </c>
      <c r="B23" s="23">
        <f>'Gemensamma Tjänster'!$C24*'Gemensamma i utveckling'!$B$3</f>
        <v>1246147.2859236924</v>
      </c>
      <c r="C23" s="85">
        <f>'Gemensamma Tjänster'!$C24*'Gemensamma i utveckling'!$C$3</f>
        <v>1246147.2859236924</v>
      </c>
      <c r="D23" s="49">
        <f>'Gemensamma Tjänster'!$C24*'Gemensamma i utveckling'!D$3</f>
        <v>0</v>
      </c>
      <c r="E23" s="49">
        <f>'Gemensamma Tjänster'!$C24*'Gemensamma i utveckling'!E$3</f>
        <v>0</v>
      </c>
      <c r="F23" s="49">
        <f>'Gemensamma Tjänster'!$C24*'Gemensamma i utveckling'!F$3</f>
        <v>0</v>
      </c>
      <c r="G23" s="85">
        <f>'Gemensamma Tjänster'!$C24*'Gemensamma i utveckling'!G$3</f>
        <v>0</v>
      </c>
      <c r="H23" s="49">
        <f>'Gemensamma Tjänster'!$C24*'Gemensamma i utveckling'!H$3</f>
        <v>0</v>
      </c>
      <c r="I23" s="49">
        <f>'Gemensamma Tjänster'!$C24*'Gemensamma i utveckling'!I$3</f>
        <v>0</v>
      </c>
      <c r="J23" s="49">
        <f>'Gemensamma Tjänster'!$C24*'Gemensamma i utveckling'!J$3</f>
        <v>0</v>
      </c>
      <c r="K23" s="49">
        <f>'Gemensamma Tjänster'!$C24*'Gemensamma i utveckling'!K$3</f>
        <v>0</v>
      </c>
      <c r="L23" s="49">
        <f>'Gemensamma Tjänster'!$C24*'Gemensamma i utveckling'!L$3</f>
        <v>0</v>
      </c>
      <c r="M23" s="49">
        <f>'Gemensamma Tjänster'!$C24*'Gemensamma i utveckling'!M$3</f>
        <v>0</v>
      </c>
      <c r="N23" s="49">
        <f>'Gemensamma Tjänster'!$C24*'Gemensamma i utveckling'!N$3</f>
        <v>0</v>
      </c>
      <c r="O23" s="49">
        <f>'Gemensamma Tjänster'!$C24*'Gemensamma i utveckling'!O$3</f>
        <v>0</v>
      </c>
      <c r="P23" s="49">
        <f>'Gemensamma Tjänster'!$C24*'Gemensamma i utveckling'!P$3</f>
        <v>0</v>
      </c>
      <c r="Q23" s="49">
        <f>'Gemensamma Tjänster'!$C24*'Gemensamma i utveckling'!Q$3</f>
        <v>0</v>
      </c>
      <c r="R23" s="49">
        <f>'Gemensamma Tjänster'!$C24*'Gemensamma i utveckling'!R$3</f>
        <v>0</v>
      </c>
      <c r="S23" s="49">
        <f>'Gemensamma Tjänster'!$C24*'Gemensamma i utveckling'!S$3</f>
        <v>0</v>
      </c>
      <c r="T23" s="49">
        <f>'Gemensamma Tjänster'!$C24*'Gemensamma i utveckling'!T$3</f>
        <v>0</v>
      </c>
      <c r="U23" s="49">
        <f>'Gemensamma Tjänster'!$C24*'Gemensamma i utveckling'!U$3</f>
        <v>0</v>
      </c>
      <c r="V23" s="49">
        <f>'Gemensamma Tjänster'!$C24*'Gemensamma i utveckling'!V$3</f>
        <v>0</v>
      </c>
      <c r="W23" s="49">
        <f>'Gemensamma Tjänster'!$C24*'Gemensamma i utveckling'!W$3</f>
        <v>0</v>
      </c>
    </row>
    <row r="24" spans="1:23" x14ac:dyDescent="0.25">
      <c r="A24" s="19" t="s">
        <v>22</v>
      </c>
      <c r="B24" s="24">
        <f>'Gemensamma Tjänster'!$C25*'Gemensamma i utveckling'!$B$3</f>
        <v>1236900.7100383965</v>
      </c>
      <c r="C24" s="86">
        <f>'Gemensamma Tjänster'!$C25*'Gemensamma i utveckling'!$C$3</f>
        <v>1236900.7100383965</v>
      </c>
      <c r="D24" s="48">
        <f>'Gemensamma Tjänster'!$C25*'Gemensamma i utveckling'!D$3</f>
        <v>0</v>
      </c>
      <c r="E24" s="48">
        <f>'Gemensamma Tjänster'!$C25*'Gemensamma i utveckling'!E$3</f>
        <v>0</v>
      </c>
      <c r="F24" s="48">
        <f>'Gemensamma Tjänster'!$C25*'Gemensamma i utveckling'!F$3</f>
        <v>0</v>
      </c>
      <c r="G24" s="86">
        <f>'Gemensamma Tjänster'!$C25*'Gemensamma i utveckling'!G$3</f>
        <v>0</v>
      </c>
      <c r="H24" s="48">
        <f>'Gemensamma Tjänster'!$C25*'Gemensamma i utveckling'!H$3</f>
        <v>0</v>
      </c>
      <c r="I24" s="48">
        <f>'Gemensamma Tjänster'!$C25*'Gemensamma i utveckling'!I$3</f>
        <v>0</v>
      </c>
      <c r="J24" s="48">
        <f>'Gemensamma Tjänster'!$C25*'Gemensamma i utveckling'!J$3</f>
        <v>0</v>
      </c>
      <c r="K24" s="48">
        <f>'Gemensamma Tjänster'!$C25*'Gemensamma i utveckling'!K$3</f>
        <v>0</v>
      </c>
      <c r="L24" s="48">
        <f>'Gemensamma Tjänster'!$C25*'Gemensamma i utveckling'!L$3</f>
        <v>0</v>
      </c>
      <c r="M24" s="48">
        <f>'Gemensamma Tjänster'!$C25*'Gemensamma i utveckling'!M$3</f>
        <v>0</v>
      </c>
      <c r="N24" s="48">
        <f>'Gemensamma Tjänster'!$C25*'Gemensamma i utveckling'!N$3</f>
        <v>0</v>
      </c>
      <c r="O24" s="48">
        <f>'Gemensamma Tjänster'!$C25*'Gemensamma i utveckling'!O$3</f>
        <v>0</v>
      </c>
      <c r="P24" s="48">
        <f>'Gemensamma Tjänster'!$C25*'Gemensamma i utveckling'!P$3</f>
        <v>0</v>
      </c>
      <c r="Q24" s="48">
        <f>'Gemensamma Tjänster'!$C25*'Gemensamma i utveckling'!Q$3</f>
        <v>0</v>
      </c>
      <c r="R24" s="48">
        <f>'Gemensamma Tjänster'!$C25*'Gemensamma i utveckling'!R$3</f>
        <v>0</v>
      </c>
      <c r="S24" s="48">
        <f>'Gemensamma Tjänster'!$C25*'Gemensamma i utveckling'!S$3</f>
        <v>0</v>
      </c>
      <c r="T24" s="48">
        <f>'Gemensamma Tjänster'!$C25*'Gemensamma i utveckling'!T$3</f>
        <v>0</v>
      </c>
      <c r="U24" s="48">
        <f>'Gemensamma Tjänster'!$C25*'Gemensamma i utveckling'!U$3</f>
        <v>0</v>
      </c>
      <c r="V24" s="48">
        <f>'Gemensamma Tjänster'!$C25*'Gemensamma i utveckling'!V$3</f>
        <v>0</v>
      </c>
      <c r="W24" s="48">
        <f>'Gemensamma Tjänster'!$C25*'Gemensamma i utveckling'!W$3</f>
        <v>0</v>
      </c>
    </row>
    <row r="25" spans="1:23" x14ac:dyDescent="0.25">
      <c r="A25" s="18" t="s">
        <v>123</v>
      </c>
      <c r="B25" s="23">
        <f>'Gemensamma Tjänster'!$C26*'Gemensamma i utveckling'!$B$3</f>
        <v>1051007.3916556293</v>
      </c>
      <c r="C25" s="85">
        <f>'Gemensamma Tjänster'!$C26*'Gemensamma i utveckling'!$C$3</f>
        <v>1051007.3916556293</v>
      </c>
      <c r="D25" s="49">
        <f>'Gemensamma Tjänster'!$C26*'Gemensamma i utveckling'!D$3</f>
        <v>0</v>
      </c>
      <c r="E25" s="49">
        <f>'Gemensamma Tjänster'!$C26*'Gemensamma i utveckling'!E$3</f>
        <v>0</v>
      </c>
      <c r="F25" s="49">
        <f>'Gemensamma Tjänster'!$C26*'Gemensamma i utveckling'!F$3</f>
        <v>0</v>
      </c>
      <c r="G25" s="85">
        <f>'Gemensamma Tjänster'!$C26*'Gemensamma i utveckling'!G$3</f>
        <v>0</v>
      </c>
      <c r="H25" s="49">
        <f>'Gemensamma Tjänster'!$C26*'Gemensamma i utveckling'!H$3</f>
        <v>0</v>
      </c>
      <c r="I25" s="49">
        <f>'Gemensamma Tjänster'!$C26*'Gemensamma i utveckling'!I$3</f>
        <v>0</v>
      </c>
      <c r="J25" s="49">
        <f>'Gemensamma Tjänster'!$C26*'Gemensamma i utveckling'!J$3</f>
        <v>0</v>
      </c>
      <c r="K25" s="49">
        <f>'Gemensamma Tjänster'!$C26*'Gemensamma i utveckling'!K$3</f>
        <v>0</v>
      </c>
      <c r="L25" s="49">
        <f>'Gemensamma Tjänster'!$C26*'Gemensamma i utveckling'!L$3</f>
        <v>0</v>
      </c>
      <c r="M25" s="49">
        <f>'Gemensamma Tjänster'!$C26*'Gemensamma i utveckling'!M$3</f>
        <v>0</v>
      </c>
      <c r="N25" s="49">
        <f>'Gemensamma Tjänster'!$C26*'Gemensamma i utveckling'!N$3</f>
        <v>0</v>
      </c>
      <c r="O25" s="49">
        <f>'Gemensamma Tjänster'!$C26*'Gemensamma i utveckling'!O$3</f>
        <v>0</v>
      </c>
      <c r="P25" s="49">
        <f>'Gemensamma Tjänster'!$C26*'Gemensamma i utveckling'!P$3</f>
        <v>0</v>
      </c>
      <c r="Q25" s="49">
        <f>'Gemensamma Tjänster'!$C26*'Gemensamma i utveckling'!Q$3</f>
        <v>0</v>
      </c>
      <c r="R25" s="49">
        <f>'Gemensamma Tjänster'!$C26*'Gemensamma i utveckling'!R$3</f>
        <v>0</v>
      </c>
      <c r="S25" s="49">
        <f>'Gemensamma Tjänster'!$C26*'Gemensamma i utveckling'!S$3</f>
        <v>0</v>
      </c>
      <c r="T25" s="49">
        <f>'Gemensamma Tjänster'!$C26*'Gemensamma i utveckling'!T$3</f>
        <v>0</v>
      </c>
      <c r="U25" s="49">
        <f>'Gemensamma Tjänster'!$C26*'Gemensamma i utveckling'!U$3</f>
        <v>0</v>
      </c>
      <c r="V25" s="49">
        <f>'Gemensamma Tjänster'!$C26*'Gemensamma i utveckling'!V$3</f>
        <v>0</v>
      </c>
      <c r="W25" s="49">
        <f>'Gemensamma Tjänster'!$C26*'Gemensamma i utveckling'!W$3</f>
        <v>0</v>
      </c>
    </row>
    <row r="26" spans="1:23" x14ac:dyDescent="0.25">
      <c r="A26" s="19" t="s">
        <v>24</v>
      </c>
      <c r="B26" s="24">
        <f>'Gemensamma Tjänster'!$C27*'Gemensamma i utveckling'!$B$3</f>
        <v>569457.1208897389</v>
      </c>
      <c r="C26" s="86">
        <f>'Gemensamma Tjänster'!$C27*'Gemensamma i utveckling'!$C$3</f>
        <v>569457.1208897389</v>
      </c>
      <c r="D26" s="48">
        <f>'Gemensamma Tjänster'!$C27*'Gemensamma i utveckling'!D$3</f>
        <v>0</v>
      </c>
      <c r="E26" s="48">
        <f>'Gemensamma Tjänster'!$C27*'Gemensamma i utveckling'!E$3</f>
        <v>0</v>
      </c>
      <c r="F26" s="48">
        <f>'Gemensamma Tjänster'!$C27*'Gemensamma i utveckling'!F$3</f>
        <v>0</v>
      </c>
      <c r="G26" s="86">
        <f>'Gemensamma Tjänster'!$C27*'Gemensamma i utveckling'!G$3</f>
        <v>0</v>
      </c>
      <c r="H26" s="48">
        <f>'Gemensamma Tjänster'!$C27*'Gemensamma i utveckling'!H$3</f>
        <v>0</v>
      </c>
      <c r="I26" s="48">
        <f>'Gemensamma Tjänster'!$C27*'Gemensamma i utveckling'!I$3</f>
        <v>0</v>
      </c>
      <c r="J26" s="48">
        <f>'Gemensamma Tjänster'!$C27*'Gemensamma i utveckling'!J$3</f>
        <v>0</v>
      </c>
      <c r="K26" s="48">
        <f>'Gemensamma Tjänster'!$C27*'Gemensamma i utveckling'!K$3</f>
        <v>0</v>
      </c>
      <c r="L26" s="48">
        <f>'Gemensamma Tjänster'!$C27*'Gemensamma i utveckling'!L$3</f>
        <v>0</v>
      </c>
      <c r="M26" s="48">
        <f>'Gemensamma Tjänster'!$C27*'Gemensamma i utveckling'!M$3</f>
        <v>0</v>
      </c>
      <c r="N26" s="48">
        <f>'Gemensamma Tjänster'!$C27*'Gemensamma i utveckling'!N$3</f>
        <v>0</v>
      </c>
      <c r="O26" s="48">
        <f>'Gemensamma Tjänster'!$C27*'Gemensamma i utveckling'!O$3</f>
        <v>0</v>
      </c>
      <c r="P26" s="48">
        <f>'Gemensamma Tjänster'!$C27*'Gemensamma i utveckling'!P$3</f>
        <v>0</v>
      </c>
      <c r="Q26" s="48">
        <f>'Gemensamma Tjänster'!$C27*'Gemensamma i utveckling'!Q$3</f>
        <v>0</v>
      </c>
      <c r="R26" s="48">
        <f>'Gemensamma Tjänster'!$C27*'Gemensamma i utveckling'!R$3</f>
        <v>0</v>
      </c>
      <c r="S26" s="48">
        <f>'Gemensamma Tjänster'!$C27*'Gemensamma i utveckling'!S$3</f>
        <v>0</v>
      </c>
      <c r="T26" s="48">
        <f>'Gemensamma Tjänster'!$C27*'Gemensamma i utveckling'!T$3</f>
        <v>0</v>
      </c>
      <c r="U26" s="48">
        <f>'Gemensamma Tjänster'!$C27*'Gemensamma i utveckling'!U$3</f>
        <v>0</v>
      </c>
      <c r="V26" s="48">
        <f>'Gemensamma Tjänster'!$C27*'Gemensamma i utveckling'!V$3</f>
        <v>0</v>
      </c>
      <c r="W26" s="48">
        <f>'Gemensamma Tjänster'!$C27*'Gemensamma i utveckling'!W$3</f>
        <v>0</v>
      </c>
    </row>
    <row r="27" spans="1:23" x14ac:dyDescent="0.25">
      <c r="A27" s="18" t="s">
        <v>124</v>
      </c>
      <c r="B27" s="23">
        <f>'Gemensamma Tjänster'!$C28*'Gemensamma i utveckling'!$B$3</f>
        <v>1183401.0893671282</v>
      </c>
      <c r="C27" s="85">
        <f>'Gemensamma Tjänster'!$C28*'Gemensamma i utveckling'!$C$3</f>
        <v>1183401.0893671282</v>
      </c>
      <c r="D27" s="49">
        <f>'Gemensamma Tjänster'!$C28*'Gemensamma i utveckling'!D$3</f>
        <v>0</v>
      </c>
      <c r="E27" s="49">
        <f>'Gemensamma Tjänster'!$C28*'Gemensamma i utveckling'!E$3</f>
        <v>0</v>
      </c>
      <c r="F27" s="49">
        <f>'Gemensamma Tjänster'!$C28*'Gemensamma i utveckling'!F$3</f>
        <v>0</v>
      </c>
      <c r="G27" s="85">
        <f>'Gemensamma Tjänster'!$C28*'Gemensamma i utveckling'!G$3</f>
        <v>0</v>
      </c>
      <c r="H27" s="49">
        <f>'Gemensamma Tjänster'!$C28*'Gemensamma i utveckling'!H$3</f>
        <v>0</v>
      </c>
      <c r="I27" s="49">
        <f>'Gemensamma Tjänster'!$C28*'Gemensamma i utveckling'!I$3</f>
        <v>0</v>
      </c>
      <c r="J27" s="49">
        <f>'Gemensamma Tjänster'!$C28*'Gemensamma i utveckling'!J$3</f>
        <v>0</v>
      </c>
      <c r="K27" s="49">
        <f>'Gemensamma Tjänster'!$C28*'Gemensamma i utveckling'!K$3</f>
        <v>0</v>
      </c>
      <c r="L27" s="49">
        <f>'Gemensamma Tjänster'!$C28*'Gemensamma i utveckling'!L$3</f>
        <v>0</v>
      </c>
      <c r="M27" s="49">
        <f>'Gemensamma Tjänster'!$C28*'Gemensamma i utveckling'!M$3</f>
        <v>0</v>
      </c>
      <c r="N27" s="49">
        <f>'Gemensamma Tjänster'!$C28*'Gemensamma i utveckling'!N$3</f>
        <v>0</v>
      </c>
      <c r="O27" s="49">
        <f>'Gemensamma Tjänster'!$C28*'Gemensamma i utveckling'!O$3</f>
        <v>0</v>
      </c>
      <c r="P27" s="49">
        <f>'Gemensamma Tjänster'!$C28*'Gemensamma i utveckling'!P$3</f>
        <v>0</v>
      </c>
      <c r="Q27" s="49">
        <f>'Gemensamma Tjänster'!$C28*'Gemensamma i utveckling'!Q$3</f>
        <v>0</v>
      </c>
      <c r="R27" s="49">
        <f>'Gemensamma Tjänster'!$C28*'Gemensamma i utveckling'!R$3</f>
        <v>0</v>
      </c>
      <c r="S27" s="49">
        <f>'Gemensamma Tjänster'!$C28*'Gemensamma i utveckling'!S$3</f>
        <v>0</v>
      </c>
      <c r="T27" s="49">
        <f>'Gemensamma Tjänster'!$C28*'Gemensamma i utveckling'!T$3</f>
        <v>0</v>
      </c>
      <c r="U27" s="49">
        <f>'Gemensamma Tjänster'!$C28*'Gemensamma i utveckling'!U$3</f>
        <v>0</v>
      </c>
      <c r="V27" s="49">
        <f>'Gemensamma Tjänster'!$C28*'Gemensamma i utveckling'!V$3</f>
        <v>0</v>
      </c>
      <c r="W27" s="49">
        <f>'Gemensamma Tjänster'!$C28*'Gemensamma i utveckling'!W$3</f>
        <v>0</v>
      </c>
    </row>
    <row r="28" spans="1:23" ht="15.75" thickBot="1" x14ac:dyDescent="0.3">
      <c r="A28" s="20" t="s">
        <v>27</v>
      </c>
      <c r="B28" s="25">
        <f>'Gemensamma Tjänster'!$C29*'Gemensamma i utveckling'!$B$3</f>
        <v>1078150.2271988438</v>
      </c>
      <c r="C28" s="87">
        <f>'Gemensamma Tjänster'!$C29*'Gemensamma i utveckling'!$C$3</f>
        <v>1078150.2271988438</v>
      </c>
      <c r="D28" s="50">
        <f>'Gemensamma Tjänster'!$C29*'Gemensamma i utveckling'!D$3</f>
        <v>0</v>
      </c>
      <c r="E28" s="50">
        <f>'Gemensamma Tjänster'!$C29*'Gemensamma i utveckling'!E$3</f>
        <v>0</v>
      </c>
      <c r="F28" s="50">
        <f>'Gemensamma Tjänster'!$C29*'Gemensamma i utveckling'!F$3</f>
        <v>0</v>
      </c>
      <c r="G28" s="87">
        <f>'Gemensamma Tjänster'!$C29*'Gemensamma i utveckling'!G$3</f>
        <v>0</v>
      </c>
      <c r="H28" s="50">
        <f>'Gemensamma Tjänster'!$C29*'Gemensamma i utveckling'!H$3</f>
        <v>0</v>
      </c>
      <c r="I28" s="50">
        <f>'Gemensamma Tjänster'!$C29*'Gemensamma i utveckling'!I$3</f>
        <v>0</v>
      </c>
      <c r="J28" s="50">
        <f>'Gemensamma Tjänster'!$C29*'Gemensamma i utveckling'!J$3</f>
        <v>0</v>
      </c>
      <c r="K28" s="50">
        <f>'Gemensamma Tjänster'!$C29*'Gemensamma i utveckling'!K$3</f>
        <v>0</v>
      </c>
      <c r="L28" s="50">
        <f>'Gemensamma Tjänster'!$C29*'Gemensamma i utveckling'!L$3</f>
        <v>0</v>
      </c>
      <c r="M28" s="50">
        <f>'Gemensamma Tjänster'!$C29*'Gemensamma i utveckling'!M$3</f>
        <v>0</v>
      </c>
      <c r="N28" s="50">
        <f>'Gemensamma Tjänster'!$C29*'Gemensamma i utveckling'!N$3</f>
        <v>0</v>
      </c>
      <c r="O28" s="50">
        <f>'Gemensamma Tjänster'!$C29*'Gemensamma i utveckling'!O$3</f>
        <v>0</v>
      </c>
      <c r="P28" s="50">
        <f>'Gemensamma Tjänster'!$C29*'Gemensamma i utveckling'!P$3</f>
        <v>0</v>
      </c>
      <c r="Q28" s="50">
        <f>'Gemensamma Tjänster'!$C29*'Gemensamma i utveckling'!Q$3</f>
        <v>0</v>
      </c>
      <c r="R28" s="50">
        <f>'Gemensamma Tjänster'!$C29*'Gemensamma i utveckling'!R$3</f>
        <v>0</v>
      </c>
      <c r="S28" s="50">
        <f>'Gemensamma Tjänster'!$C29*'Gemensamma i utveckling'!S$3</f>
        <v>0</v>
      </c>
      <c r="T28" s="50">
        <f>'Gemensamma Tjänster'!$C29*'Gemensamma i utveckling'!T$3</f>
        <v>0</v>
      </c>
      <c r="U28" s="50">
        <f>'Gemensamma Tjänster'!$C29*'Gemensamma i utveckling'!U$3</f>
        <v>0</v>
      </c>
      <c r="V28" s="50">
        <f>'Gemensamma Tjänster'!$C29*'Gemensamma i utveckling'!V$3</f>
        <v>0</v>
      </c>
      <c r="W28" s="50">
        <f>'Gemensamma Tjänster'!$C29*'Gemensamma i utveckling'!W$3</f>
        <v>0</v>
      </c>
    </row>
    <row r="29" spans="1:23" x14ac:dyDescent="0.25">
      <c r="A29" s="18" t="s">
        <v>68</v>
      </c>
      <c r="C29" s="258" t="s">
        <v>428</v>
      </c>
      <c r="D29" s="258" t="s">
        <v>432</v>
      </c>
      <c r="E29" s="29" t="s">
        <v>34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1:23" x14ac:dyDescent="0.25">
      <c r="A30" t="s">
        <v>36</v>
      </c>
      <c r="C30" s="29" t="s">
        <v>212</v>
      </c>
      <c r="D30" s="29" t="s">
        <v>157</v>
      </c>
      <c r="E30" s="29" t="s">
        <v>321</v>
      </c>
      <c r="F30" s="29" t="s">
        <v>321</v>
      </c>
      <c r="G30" s="29" t="s">
        <v>321</v>
      </c>
      <c r="H30" s="29" t="s">
        <v>321</v>
      </c>
      <c r="I30" s="29" t="s">
        <v>321</v>
      </c>
      <c r="J30" s="29" t="s">
        <v>195</v>
      </c>
      <c r="K30" s="29" t="s">
        <v>162</v>
      </c>
      <c r="L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x14ac:dyDescent="0.25">
      <c r="A31" t="s">
        <v>37</v>
      </c>
      <c r="C31" s="29" t="s">
        <v>256</v>
      </c>
      <c r="D31" s="29" t="s">
        <v>157</v>
      </c>
      <c r="E31" s="29" t="s">
        <v>157</v>
      </c>
      <c r="F31" s="29" t="s">
        <v>157</v>
      </c>
      <c r="G31" s="29" t="s">
        <v>157</v>
      </c>
      <c r="H31" s="29" t="s">
        <v>157</v>
      </c>
      <c r="I31" s="29" t="s">
        <v>157</v>
      </c>
      <c r="J31" s="29" t="s">
        <v>157</v>
      </c>
      <c r="K31" s="29"/>
      <c r="L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1:23" x14ac:dyDescent="0.25">
      <c r="A32" t="s">
        <v>40</v>
      </c>
      <c r="C32" s="244" t="s">
        <v>257</v>
      </c>
      <c r="D32" s="29" t="s">
        <v>157</v>
      </c>
      <c r="E32" s="29" t="s">
        <v>157</v>
      </c>
      <c r="F32" s="29" t="s">
        <v>157</v>
      </c>
      <c r="G32" s="29" t="s">
        <v>157</v>
      </c>
      <c r="H32" s="29" t="s">
        <v>157</v>
      </c>
      <c r="I32" s="29" t="s">
        <v>157</v>
      </c>
      <c r="J32" s="29" t="s">
        <v>157</v>
      </c>
      <c r="K32" s="27" t="s">
        <v>157</v>
      </c>
      <c r="L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 x14ac:dyDescent="0.25">
      <c r="C33" s="29"/>
      <c r="E33" s="29"/>
      <c r="F33" s="29"/>
      <c r="G33" s="29"/>
      <c r="H33" s="29"/>
      <c r="I33" s="29"/>
      <c r="J33" s="29"/>
      <c r="K33" s="27"/>
      <c r="L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1:23" hidden="1" outlineLevel="1" x14ac:dyDescent="0.25">
      <c r="A34" s="7" t="s">
        <v>68</v>
      </c>
      <c r="D34" s="242"/>
      <c r="J34" t="s">
        <v>161</v>
      </c>
      <c r="K34" s="212" t="s">
        <v>161</v>
      </c>
    </row>
    <row r="35" spans="1:23" hidden="1" outlineLevel="1" x14ac:dyDescent="0.25">
      <c r="A35" s="8" t="s">
        <v>155</v>
      </c>
      <c r="C35" s="227" t="s">
        <v>272</v>
      </c>
      <c r="D35" s="227" t="s">
        <v>272</v>
      </c>
      <c r="E35" s="258" t="s">
        <v>269</v>
      </c>
      <c r="F35" s="258" t="s">
        <v>269</v>
      </c>
      <c r="G35" s="258" t="s">
        <v>269</v>
      </c>
      <c r="H35" s="258" t="s">
        <v>269</v>
      </c>
      <c r="I35" s="258" t="s">
        <v>269</v>
      </c>
      <c r="J35" s="258" t="s">
        <v>269</v>
      </c>
      <c r="K35" s="265">
        <v>6000000</v>
      </c>
      <c r="L35" s="29"/>
    </row>
    <row r="36" spans="1:23" hidden="1" outlineLevel="1" x14ac:dyDescent="0.25">
      <c r="A36" s="209" t="s">
        <v>154</v>
      </c>
      <c r="E36" s="213" t="s">
        <v>156</v>
      </c>
      <c r="F36" s="213" t="s">
        <v>156</v>
      </c>
      <c r="G36" s="213" t="s">
        <v>156</v>
      </c>
      <c r="H36" s="213" t="s">
        <v>156</v>
      </c>
      <c r="I36" s="213" t="s">
        <v>156</v>
      </c>
      <c r="J36" s="213" t="s">
        <v>194</v>
      </c>
      <c r="K36" s="27"/>
    </row>
    <row r="37" spans="1:23" hidden="1" outlineLevel="1" x14ac:dyDescent="0.25">
      <c r="A37" t="s">
        <v>68</v>
      </c>
      <c r="C37" t="s">
        <v>431</v>
      </c>
      <c r="E37" t="s">
        <v>160</v>
      </c>
      <c r="F37" t="s">
        <v>158</v>
      </c>
      <c r="G37" t="s">
        <v>158</v>
      </c>
      <c r="H37" t="s">
        <v>158</v>
      </c>
      <c r="I37" t="s">
        <v>158</v>
      </c>
      <c r="J37" t="s">
        <v>158</v>
      </c>
      <c r="K37" s="27" t="s">
        <v>165</v>
      </c>
    </row>
    <row r="38" spans="1:23" hidden="1" outlineLevel="1" x14ac:dyDescent="0.25">
      <c r="D38" s="229"/>
      <c r="F38">
        <v>4000000</v>
      </c>
      <c r="G38">
        <v>4200000</v>
      </c>
      <c r="H38">
        <v>17500000</v>
      </c>
      <c r="I38">
        <v>6500000</v>
      </c>
      <c r="J38" s="229">
        <v>6000000</v>
      </c>
      <c r="K38" s="27" t="s">
        <v>174</v>
      </c>
      <c r="L38" s="229"/>
    </row>
    <row r="39" spans="1:23" hidden="1" outlineLevel="1" x14ac:dyDescent="0.25">
      <c r="A39" t="s">
        <v>166</v>
      </c>
      <c r="C39" s="230" t="s">
        <v>168</v>
      </c>
      <c r="E39" t="s">
        <v>167</v>
      </c>
      <c r="F39" t="s">
        <v>167</v>
      </c>
      <c r="G39" t="s">
        <v>167</v>
      </c>
      <c r="H39" t="s">
        <v>167</v>
      </c>
      <c r="I39" t="s">
        <v>167</v>
      </c>
      <c r="K39" s="27" t="s">
        <v>311</v>
      </c>
    </row>
    <row r="40" spans="1:23" hidden="1" outlineLevel="1" x14ac:dyDescent="0.25">
      <c r="D40" t="s">
        <v>271</v>
      </c>
      <c r="F40" t="s">
        <v>318</v>
      </c>
      <c r="G40" s="29" t="s">
        <v>318</v>
      </c>
      <c r="I40" t="s">
        <v>319</v>
      </c>
    </row>
    <row r="41" spans="1:23" hidden="1" outlineLevel="1" x14ac:dyDescent="0.25"/>
    <row r="42" spans="1:23" hidden="1" outlineLevel="1" x14ac:dyDescent="0.25"/>
    <row r="43" spans="1:23" hidden="1" outlineLevel="1" x14ac:dyDescent="0.25"/>
    <row r="44" spans="1:23" hidden="1" outlineLevel="1" x14ac:dyDescent="0.25"/>
    <row r="45" spans="1:23" collapsed="1" x14ac:dyDescent="0.25"/>
  </sheetData>
  <phoneticPr fontId="28" type="noConversion"/>
  <pageMargins left="0.7" right="0.7" top="0.75" bottom="0.75" header="0.3" footer="0.3"/>
  <pageSetup paperSize="9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9E887-33BA-401B-86A6-53430E219D81}">
  <sheetPr>
    <tabColor rgb="FFC00000"/>
  </sheetPr>
  <dimension ref="A1:GP42"/>
  <sheetViews>
    <sheetView zoomScaleNormal="100" workbookViewId="0">
      <pane xSplit="2" ySplit="4" topLeftCell="C5" activePane="bottomRight" state="frozenSplit"/>
      <selection activeCell="D51" sqref="D51"/>
      <selection pane="topRight" activeCell="D51" sqref="D51"/>
      <selection pane="bottomLeft" activeCell="D51" sqref="D51"/>
      <selection pane="bottomRight" activeCell="A54" sqref="A54"/>
    </sheetView>
  </sheetViews>
  <sheetFormatPr defaultRowHeight="15" outlineLevelRow="1" x14ac:dyDescent="0.25"/>
  <cols>
    <col min="1" max="1" width="35.7109375" customWidth="1"/>
    <col min="2" max="2" width="13.7109375" customWidth="1"/>
    <col min="3" max="3" width="2.140625" customWidth="1"/>
    <col min="4" max="4" width="5.7109375" hidden="1" customWidth="1"/>
    <col min="5" max="5" width="1.42578125" hidden="1" customWidth="1"/>
    <col min="6" max="6" width="12.7109375" customWidth="1"/>
    <col min="7" max="7" width="2.28515625" customWidth="1"/>
    <col min="8" max="9" width="12.7109375" hidden="1" customWidth="1"/>
    <col min="10" max="10" width="12.7109375" customWidth="1"/>
    <col min="11" max="11" width="1.85546875" bestFit="1" customWidth="1"/>
    <col min="12" max="12" width="13.7109375" hidden="1" customWidth="1"/>
    <col min="13" max="13" width="6.7109375" hidden="1" customWidth="1"/>
    <col min="14" max="14" width="13.42578125" customWidth="1"/>
    <col min="15" max="15" width="1.85546875" bestFit="1" customWidth="1"/>
    <col min="16" max="17" width="13.7109375" hidden="1" customWidth="1"/>
    <col min="18" max="18" width="13.85546875" customWidth="1"/>
    <col min="19" max="19" width="1.85546875" bestFit="1" customWidth="1"/>
    <col min="20" max="20" width="8" hidden="1" customWidth="1"/>
    <col min="21" max="21" width="6.7109375" hidden="1" customWidth="1"/>
    <col min="22" max="22" width="14.5703125" customWidth="1"/>
    <col min="23" max="23" width="1.85546875" bestFit="1" customWidth="1"/>
    <col min="24" max="24" width="8" hidden="1" customWidth="1"/>
    <col min="25" max="25" width="6.7109375" hidden="1" customWidth="1"/>
    <col min="26" max="26" width="14.7109375" customWidth="1"/>
    <col min="27" max="27" width="1.85546875" bestFit="1" customWidth="1"/>
    <col min="28" max="28" width="8" hidden="1" customWidth="1"/>
    <col min="29" max="29" width="6.7109375" hidden="1" customWidth="1"/>
    <col min="30" max="30" width="14.28515625" customWidth="1"/>
    <col min="31" max="31" width="1.85546875" bestFit="1" customWidth="1"/>
    <col min="32" max="33" width="13.7109375" hidden="1" customWidth="1"/>
    <col min="34" max="34" width="13.7109375" customWidth="1"/>
    <col min="35" max="35" width="1.85546875" bestFit="1" customWidth="1"/>
    <col min="36" max="37" width="13.7109375" hidden="1" customWidth="1"/>
    <col min="38" max="38" width="13.7109375" customWidth="1"/>
    <col min="39" max="39" width="1.85546875" bestFit="1" customWidth="1"/>
    <col min="40" max="41" width="13.7109375" hidden="1" customWidth="1"/>
    <col min="42" max="42" width="13.7109375" customWidth="1"/>
    <col min="43" max="43" width="1.85546875" bestFit="1" customWidth="1"/>
    <col min="44" max="45" width="13.7109375" hidden="1" customWidth="1"/>
    <col min="46" max="46" width="14.42578125" customWidth="1"/>
    <col min="47" max="47" width="2.28515625" customWidth="1"/>
    <col min="48" max="49" width="14.42578125" hidden="1" customWidth="1"/>
    <col min="50" max="50" width="13.42578125" customWidth="1"/>
    <col min="51" max="51" width="1.85546875" bestFit="1" customWidth="1"/>
    <col min="52" max="53" width="0" hidden="1" customWidth="1"/>
    <col min="54" max="54" width="14.5703125" customWidth="1"/>
    <col min="55" max="55" width="1.85546875" bestFit="1" customWidth="1"/>
    <col min="56" max="57" width="0" hidden="1" customWidth="1"/>
    <col min="58" max="58" width="12.7109375" customWidth="1"/>
    <col min="59" max="59" width="1.85546875" bestFit="1" customWidth="1"/>
    <col min="60" max="61" width="0" hidden="1" customWidth="1"/>
    <col min="62" max="62" width="13.7109375" customWidth="1"/>
    <col min="63" max="63" width="2.42578125" customWidth="1"/>
    <col min="64" max="65" width="14.7109375" hidden="1" customWidth="1"/>
    <col min="66" max="66" width="13.42578125" customWidth="1"/>
    <col min="67" max="67" width="1.7109375" customWidth="1"/>
    <col min="68" max="68" width="12.7109375" hidden="1" customWidth="1"/>
    <col min="69" max="69" width="0" hidden="1" customWidth="1"/>
    <col min="70" max="70" width="13.85546875" customWidth="1"/>
    <col min="71" max="71" width="2.140625" customWidth="1"/>
    <col min="72" max="72" width="8.85546875" hidden="1" customWidth="1"/>
    <col min="73" max="73" width="0" hidden="1" customWidth="1"/>
    <col min="74" max="74" width="11.7109375" customWidth="1"/>
    <col min="75" max="75" width="2.140625" customWidth="1"/>
    <col min="76" max="76" width="8.85546875" hidden="1" customWidth="1"/>
    <col min="77" max="77" width="0" hidden="1" customWidth="1"/>
    <col min="78" max="78" width="13.7109375" customWidth="1"/>
    <col min="79" max="79" width="2.28515625" customWidth="1"/>
    <col min="80" max="81" width="0" hidden="1" customWidth="1"/>
    <col min="82" max="82" width="14.5703125" customWidth="1"/>
    <col min="83" max="83" width="1.7109375" customWidth="1"/>
    <col min="84" max="85" width="0" hidden="1" customWidth="1"/>
    <col min="86" max="86" width="14.5703125" customWidth="1"/>
    <col min="87" max="87" width="1.85546875" customWidth="1"/>
    <col min="88" max="89" width="0" hidden="1" customWidth="1"/>
    <col min="90" max="90" width="14.28515625" customWidth="1"/>
    <col min="91" max="91" width="1.7109375" customWidth="1"/>
    <col min="92" max="93" width="0" hidden="1" customWidth="1"/>
    <col min="94" max="94" width="14.28515625" customWidth="1"/>
    <col min="95" max="95" width="1.85546875" customWidth="1"/>
    <col min="96" max="97" width="0" hidden="1" customWidth="1"/>
    <col min="98" max="98" width="13.7109375" customWidth="1"/>
    <col min="99" max="99" width="1.7109375" customWidth="1"/>
    <col min="100" max="100" width="8.85546875" hidden="1" customWidth="1"/>
    <col min="101" max="101" width="0" hidden="1" customWidth="1"/>
    <col min="102" max="102" width="12.28515625" customWidth="1"/>
    <col min="103" max="103" width="1.7109375" customWidth="1"/>
    <col min="104" max="105" width="0" hidden="1" customWidth="1"/>
    <col min="106" max="106" width="12.85546875" customWidth="1"/>
    <col min="107" max="107" width="2.28515625" customWidth="1"/>
    <col min="108" max="109" width="0" hidden="1" customWidth="1"/>
    <col min="110" max="110" width="13.85546875" customWidth="1"/>
    <col min="111" max="111" width="1.85546875" customWidth="1"/>
    <col min="112" max="113" width="0" hidden="1" customWidth="1"/>
    <col min="114" max="114" width="13.85546875" customWidth="1"/>
    <col min="115" max="115" width="2.140625" customWidth="1"/>
    <col min="116" max="117" width="0" hidden="1" customWidth="1"/>
    <col min="118" max="118" width="13.28515625" customWidth="1"/>
    <col min="119" max="119" width="2.140625" customWidth="1"/>
    <col min="120" max="121" width="0" hidden="1" customWidth="1"/>
    <col min="122" max="122" width="13.28515625" customWidth="1"/>
    <col min="123" max="123" width="2.140625" customWidth="1"/>
    <col min="124" max="125" width="0" hidden="1" customWidth="1"/>
    <col min="126" max="126" width="13.28515625" customWidth="1"/>
    <col min="127" max="127" width="2.140625" customWidth="1"/>
    <col min="128" max="129" width="0" hidden="1" customWidth="1"/>
    <col min="130" max="130" width="13.28515625" customWidth="1"/>
    <col min="131" max="131" width="2.140625" customWidth="1"/>
    <col min="132" max="133" width="0" hidden="1" customWidth="1"/>
    <col min="134" max="134" width="13.28515625" customWidth="1"/>
    <col min="135" max="135" width="2.140625" customWidth="1"/>
    <col min="136" max="137" width="0" hidden="1" customWidth="1"/>
    <col min="138" max="138" width="13.28515625" customWidth="1"/>
    <col min="139" max="139" width="2.140625" customWidth="1"/>
    <col min="140" max="141" width="0" hidden="1" customWidth="1"/>
    <col min="142" max="142" width="13.28515625" customWidth="1"/>
    <col min="143" max="143" width="2.140625" customWidth="1"/>
    <col min="144" max="145" width="0" hidden="1" customWidth="1"/>
    <col min="146" max="146" width="13.28515625" customWidth="1"/>
    <col min="147" max="147" width="2.140625" customWidth="1"/>
    <col min="148" max="149" width="0" hidden="1" customWidth="1"/>
    <col min="150" max="150" width="13.28515625" customWidth="1"/>
    <col min="151" max="151" width="2.140625" customWidth="1"/>
    <col min="152" max="153" width="0" hidden="1" customWidth="1"/>
    <col min="154" max="154" width="13.28515625" customWidth="1"/>
    <col min="155" max="155" width="2.140625" customWidth="1"/>
    <col min="156" max="157" width="0" hidden="1" customWidth="1"/>
    <col min="158" max="158" width="13.28515625" customWidth="1"/>
    <col min="159" max="159" width="2.140625" customWidth="1"/>
    <col min="160" max="161" width="0" hidden="1" customWidth="1"/>
    <col min="162" max="162" width="13.28515625" customWidth="1"/>
    <col min="163" max="163" width="2.140625" customWidth="1"/>
    <col min="164" max="165" width="0" hidden="1" customWidth="1"/>
    <col min="166" max="166" width="13.28515625" customWidth="1"/>
    <col min="167" max="167" width="2.140625" customWidth="1"/>
    <col min="168" max="169" width="0" hidden="1" customWidth="1"/>
    <col min="170" max="170" width="13.28515625" customWidth="1"/>
    <col min="171" max="171" width="2.140625" customWidth="1"/>
    <col min="172" max="173" width="0" hidden="1" customWidth="1"/>
    <col min="174" max="174" width="13.28515625" customWidth="1"/>
    <col min="175" max="175" width="2.140625" customWidth="1"/>
    <col min="176" max="177" width="0" hidden="1" customWidth="1"/>
    <col min="178" max="178" width="13.28515625" customWidth="1"/>
    <col min="179" max="179" width="2.140625" customWidth="1"/>
    <col min="180" max="181" width="0" hidden="1" customWidth="1"/>
    <col min="182" max="182" width="13.28515625" customWidth="1"/>
    <col min="183" max="183" width="2.140625" customWidth="1"/>
    <col min="184" max="185" width="0" hidden="1" customWidth="1"/>
    <col min="186" max="186" width="13.28515625" customWidth="1"/>
    <col min="187" max="187" width="2.140625" customWidth="1"/>
    <col min="188" max="189" width="0" hidden="1" customWidth="1"/>
    <col min="190" max="190" width="13.28515625" customWidth="1"/>
    <col min="191" max="191" width="2.140625" customWidth="1"/>
    <col min="192" max="193" width="0" hidden="1" customWidth="1"/>
    <col min="194" max="194" width="13.28515625" customWidth="1"/>
    <col min="195" max="195" width="2.140625" customWidth="1"/>
    <col min="196" max="197" width="0" hidden="1" customWidth="1"/>
    <col min="198" max="198" width="13.28515625" customWidth="1"/>
  </cols>
  <sheetData>
    <row r="1" spans="1:198" ht="51.75" thickBot="1" x14ac:dyDescent="0.3">
      <c r="A1" s="298" t="s">
        <v>413</v>
      </c>
      <c r="B1" s="256" t="s">
        <v>252</v>
      </c>
      <c r="C1" s="293"/>
      <c r="D1" s="293"/>
      <c r="E1" s="293"/>
      <c r="F1" s="46" t="s">
        <v>2</v>
      </c>
      <c r="G1" s="156"/>
      <c r="H1" s="293"/>
      <c r="I1" s="293"/>
      <c r="J1" s="46" t="s">
        <v>281</v>
      </c>
      <c r="K1" s="156"/>
      <c r="L1" s="293"/>
      <c r="M1" s="293"/>
      <c r="N1" s="46" t="s">
        <v>283</v>
      </c>
      <c r="O1" s="156"/>
      <c r="P1" s="293"/>
      <c r="Q1" s="293"/>
      <c r="R1" s="46" t="s">
        <v>282</v>
      </c>
      <c r="S1" s="156"/>
      <c r="T1" s="293"/>
      <c r="U1" s="293"/>
      <c r="V1" s="46" t="s">
        <v>102</v>
      </c>
      <c r="W1" s="156"/>
      <c r="X1" s="293"/>
      <c r="Y1" s="293"/>
      <c r="Z1" s="46" t="s">
        <v>387</v>
      </c>
      <c r="AA1" s="156"/>
      <c r="AB1" s="293"/>
      <c r="AC1" s="293"/>
      <c r="AD1" s="46" t="s">
        <v>70</v>
      </c>
      <c r="AE1" s="156"/>
      <c r="AF1" s="293"/>
      <c r="AG1" s="293"/>
      <c r="AH1" s="46" t="s">
        <v>219</v>
      </c>
      <c r="AI1" s="156"/>
      <c r="AJ1" s="293"/>
      <c r="AK1" s="293"/>
      <c r="AL1" s="46" t="s">
        <v>28</v>
      </c>
      <c r="AM1" s="156"/>
      <c r="AN1" s="293"/>
      <c r="AO1" s="293"/>
      <c r="AP1" s="46" t="s">
        <v>131</v>
      </c>
      <c r="AQ1" s="156"/>
      <c r="AR1" s="293"/>
      <c r="AS1" s="293"/>
      <c r="AT1" s="46" t="s">
        <v>287</v>
      </c>
      <c r="AU1" s="156"/>
      <c r="AV1" s="293"/>
      <c r="AW1" s="293"/>
      <c r="AX1" s="46" t="s">
        <v>433</v>
      </c>
      <c r="AY1" s="156"/>
      <c r="AZ1" s="293"/>
      <c r="BA1" s="293"/>
      <c r="BB1" s="46" t="s">
        <v>361</v>
      </c>
      <c r="BC1" s="156"/>
      <c r="BD1" s="293"/>
      <c r="BE1" s="293"/>
      <c r="BF1" s="46" t="s">
        <v>362</v>
      </c>
      <c r="BG1" s="156"/>
      <c r="BH1" s="293"/>
      <c r="BI1" s="293"/>
      <c r="BJ1" s="278" t="s">
        <v>289</v>
      </c>
      <c r="BK1" s="156"/>
      <c r="BL1" s="293"/>
      <c r="BM1" s="293"/>
      <c r="BN1" s="46" t="s">
        <v>339</v>
      </c>
      <c r="BO1" s="156"/>
      <c r="BP1" s="293"/>
      <c r="BQ1" s="293"/>
      <c r="BR1" s="46" t="s">
        <v>383</v>
      </c>
      <c r="BS1" s="156"/>
      <c r="BT1" s="293"/>
      <c r="BU1" s="293"/>
      <c r="BV1" s="278" t="s">
        <v>436</v>
      </c>
      <c r="BW1" s="156"/>
      <c r="BX1" s="293"/>
      <c r="BY1" s="293"/>
      <c r="BZ1" s="46" t="s">
        <v>185</v>
      </c>
      <c r="CA1" s="156"/>
      <c r="CB1" s="293"/>
      <c r="CC1" s="293"/>
      <c r="CD1" s="46" t="s">
        <v>233</v>
      </c>
      <c r="CE1" s="156"/>
      <c r="CF1" s="293"/>
      <c r="CG1" s="293"/>
      <c r="CH1" s="46" t="s">
        <v>232</v>
      </c>
      <c r="CI1" s="156"/>
      <c r="CJ1" s="293"/>
      <c r="CK1" s="293"/>
      <c r="CL1" s="46" t="s">
        <v>374</v>
      </c>
      <c r="CM1" s="156"/>
      <c r="CN1" s="293"/>
      <c r="CO1" s="293"/>
      <c r="CP1" s="46" t="s">
        <v>394</v>
      </c>
      <c r="CQ1" s="156"/>
      <c r="CR1" s="293"/>
      <c r="CS1" s="293"/>
      <c r="CT1" s="46" t="s">
        <v>450</v>
      </c>
      <c r="CU1" s="156"/>
      <c r="CV1" s="293"/>
      <c r="CW1" s="293"/>
      <c r="CX1" s="46" t="s">
        <v>451</v>
      </c>
      <c r="CY1" s="156"/>
      <c r="CZ1" s="293"/>
      <c r="DA1" s="293"/>
      <c r="DB1" s="46" t="s">
        <v>437</v>
      </c>
      <c r="DC1" s="156"/>
      <c r="DD1" s="293"/>
      <c r="DE1" s="293"/>
      <c r="DF1" s="46" t="s">
        <v>163</v>
      </c>
      <c r="DG1" s="156"/>
      <c r="DH1" s="293"/>
      <c r="DI1" s="293"/>
      <c r="DJ1" s="46" t="s">
        <v>184</v>
      </c>
      <c r="DK1" s="156"/>
      <c r="DL1" s="293"/>
      <c r="DM1" s="293"/>
      <c r="DN1" s="257"/>
      <c r="DO1" s="156"/>
      <c r="DP1" s="293"/>
      <c r="DQ1" s="293"/>
      <c r="DR1" s="257"/>
      <c r="DS1" s="156"/>
      <c r="DT1" s="293"/>
      <c r="DU1" s="293"/>
      <c r="DV1" s="257"/>
      <c r="DW1" s="156"/>
      <c r="DX1" s="293"/>
      <c r="DY1" s="293"/>
      <c r="DZ1" s="257"/>
      <c r="EA1" s="156"/>
      <c r="EB1" s="293"/>
      <c r="EC1" s="293"/>
      <c r="ED1" s="257"/>
      <c r="EE1" s="156"/>
      <c r="EF1" s="293"/>
      <c r="EG1" s="293"/>
      <c r="EH1" s="257"/>
      <c r="EI1" s="156"/>
      <c r="EJ1" s="293"/>
      <c r="EK1" s="293"/>
      <c r="EL1" s="257"/>
      <c r="EM1" s="156"/>
      <c r="EN1" s="293"/>
      <c r="EO1" s="293"/>
      <c r="EP1" s="257"/>
      <c r="EQ1" s="156"/>
      <c r="ER1" s="293"/>
      <c r="ES1" s="293"/>
      <c r="ET1" s="257"/>
      <c r="EU1" s="156"/>
      <c r="EV1" s="293"/>
      <c r="EW1" s="293"/>
      <c r="EX1" s="257"/>
      <c r="EY1" s="156"/>
      <c r="EZ1" s="293"/>
      <c r="FA1" s="293"/>
      <c r="FB1" s="257"/>
      <c r="FC1" s="156"/>
      <c r="FD1" s="293"/>
      <c r="FE1" s="293"/>
      <c r="FF1" s="257"/>
      <c r="FG1" s="156"/>
      <c r="FH1" s="293"/>
      <c r="FI1" s="293"/>
      <c r="FJ1" s="257"/>
      <c r="FK1" s="156"/>
      <c r="FL1" s="293"/>
      <c r="FM1" s="293"/>
      <c r="FN1" s="257"/>
      <c r="FO1" s="156"/>
      <c r="FP1" s="293"/>
      <c r="FQ1" s="293"/>
      <c r="FR1" s="257"/>
      <c r="FS1" s="156"/>
      <c r="FT1" s="293"/>
      <c r="FU1" s="293"/>
      <c r="FV1" s="257"/>
      <c r="FW1" s="156"/>
      <c r="FX1" s="293"/>
      <c r="FY1" s="293"/>
      <c r="FZ1" s="257"/>
      <c r="GA1" s="156"/>
      <c r="GB1" s="293"/>
      <c r="GC1" s="293"/>
      <c r="GD1" s="257"/>
      <c r="GE1" s="156"/>
      <c r="GF1" s="293"/>
      <c r="GG1" s="293"/>
      <c r="GH1" s="257"/>
      <c r="GI1" s="156"/>
      <c r="GJ1" s="293"/>
      <c r="GK1" s="293"/>
      <c r="GL1" s="257"/>
      <c r="GM1" s="156"/>
      <c r="GN1" s="293"/>
      <c r="GO1" s="293"/>
      <c r="GP1" s="257"/>
    </row>
    <row r="2" spans="1:198" ht="16.350000000000001" customHeight="1" thickBot="1" x14ac:dyDescent="0.3">
      <c r="A2" s="294"/>
      <c r="B2" s="294"/>
      <c r="C2" s="293"/>
      <c r="D2" s="293"/>
      <c r="E2" s="293"/>
      <c r="F2" s="46">
        <v>9019</v>
      </c>
      <c r="G2" s="156"/>
      <c r="H2" s="293"/>
      <c r="I2" s="293"/>
      <c r="J2" s="46">
        <v>9146</v>
      </c>
      <c r="K2" s="156"/>
      <c r="L2" s="293"/>
      <c r="M2" s="293"/>
      <c r="N2" s="46">
        <v>9008</v>
      </c>
      <c r="O2" s="156"/>
      <c r="P2" s="293"/>
      <c r="Q2" s="293"/>
      <c r="R2" s="46">
        <v>9146</v>
      </c>
      <c r="S2" s="156"/>
      <c r="T2" s="293"/>
      <c r="U2" s="293"/>
      <c r="V2" s="46">
        <v>9007</v>
      </c>
      <c r="W2" s="156"/>
      <c r="X2" s="293"/>
      <c r="Y2" s="293"/>
      <c r="Z2" s="46">
        <v>9051</v>
      </c>
      <c r="AA2" s="156"/>
      <c r="AB2" s="293"/>
      <c r="AC2" s="293"/>
      <c r="AD2" s="46">
        <v>9116</v>
      </c>
      <c r="AE2" s="156"/>
      <c r="AF2" s="293"/>
      <c r="AG2" s="293"/>
      <c r="AH2" s="46">
        <v>9018</v>
      </c>
      <c r="AI2" s="156"/>
      <c r="AJ2" s="293"/>
      <c r="AK2" s="293"/>
      <c r="AL2" s="46">
        <v>9015</v>
      </c>
      <c r="AM2" s="156"/>
      <c r="AN2" s="293"/>
      <c r="AO2" s="293"/>
      <c r="AP2" s="46">
        <v>9014</v>
      </c>
      <c r="AQ2" s="156"/>
      <c r="AR2" s="293"/>
      <c r="AS2" s="293"/>
      <c r="AT2" s="46">
        <v>9113</v>
      </c>
      <c r="AU2" s="156"/>
      <c r="AV2" s="293"/>
      <c r="AW2" s="293"/>
      <c r="AX2" s="46">
        <v>9112</v>
      </c>
      <c r="AY2" s="156"/>
      <c r="AZ2" s="293"/>
      <c r="BA2" s="293"/>
      <c r="BB2" s="46">
        <v>9144</v>
      </c>
      <c r="BC2" s="156"/>
      <c r="BD2" s="293"/>
      <c r="BE2" s="293"/>
      <c r="BF2" s="46">
        <v>9144</v>
      </c>
      <c r="BG2" s="156"/>
      <c r="BH2" s="293"/>
      <c r="BI2" s="293"/>
      <c r="BJ2" s="278">
        <v>9055</v>
      </c>
      <c r="BK2" s="156"/>
      <c r="BL2" s="293"/>
      <c r="BM2" s="293"/>
      <c r="BN2" s="46">
        <v>9121</v>
      </c>
      <c r="BO2" s="156"/>
      <c r="BP2" s="293"/>
      <c r="BQ2" s="293"/>
      <c r="BR2" s="46">
        <v>9127</v>
      </c>
      <c r="BS2" s="156"/>
      <c r="BT2" s="293"/>
      <c r="BU2" s="293"/>
      <c r="BV2" s="278">
        <v>9028</v>
      </c>
      <c r="BW2" s="156"/>
      <c r="BX2" s="293"/>
      <c r="BY2" s="293"/>
      <c r="BZ2" s="46">
        <v>9145</v>
      </c>
      <c r="CA2" s="156"/>
      <c r="CB2" s="293"/>
      <c r="CC2" s="293"/>
      <c r="CD2" s="46">
        <v>9032</v>
      </c>
      <c r="CE2" s="156"/>
      <c r="CF2" s="293"/>
      <c r="CG2" s="293"/>
      <c r="CH2" s="46">
        <v>9032</v>
      </c>
      <c r="CI2" s="156"/>
      <c r="CJ2" s="293"/>
      <c r="CK2" s="293"/>
      <c r="CL2" s="46">
        <v>9052</v>
      </c>
      <c r="CM2" s="156"/>
      <c r="CN2" s="293"/>
      <c r="CO2" s="293"/>
      <c r="CP2" s="46">
        <v>9143</v>
      </c>
      <c r="CQ2" s="156"/>
      <c r="CR2" s="293"/>
      <c r="CS2" s="293"/>
      <c r="CT2" s="46">
        <v>9139</v>
      </c>
      <c r="CU2" s="156"/>
      <c r="CV2" s="293"/>
      <c r="CW2" s="293"/>
      <c r="CX2" s="46">
        <v>9149</v>
      </c>
      <c r="CY2" s="156"/>
      <c r="CZ2" s="293"/>
      <c r="DA2" s="293"/>
      <c r="DB2" s="46">
        <v>9121</v>
      </c>
      <c r="DC2" s="156"/>
      <c r="DD2" s="293"/>
      <c r="DE2" s="293"/>
      <c r="DF2" s="46"/>
      <c r="DG2" s="156"/>
      <c r="DH2" s="293"/>
      <c r="DI2" s="293"/>
      <c r="DJ2" s="46"/>
      <c r="DK2" s="156"/>
      <c r="DL2" s="293"/>
      <c r="DM2" s="293"/>
      <c r="DN2" s="46"/>
      <c r="DO2" s="156"/>
      <c r="DP2" s="293"/>
      <c r="DQ2" s="293"/>
      <c r="DR2" s="46"/>
      <c r="DS2" s="156"/>
      <c r="DT2" s="293"/>
      <c r="DU2" s="293"/>
      <c r="DV2" s="46"/>
      <c r="DW2" s="156"/>
      <c r="DX2" s="293"/>
      <c r="DY2" s="293"/>
      <c r="DZ2" s="46"/>
      <c r="EA2" s="156"/>
      <c r="EB2" s="293"/>
      <c r="EC2" s="293"/>
      <c r="ED2" s="46"/>
      <c r="EE2" s="156"/>
      <c r="EF2" s="293"/>
      <c r="EG2" s="293"/>
      <c r="EH2" s="46"/>
      <c r="EI2" s="156"/>
      <c r="EJ2" s="293"/>
      <c r="EK2" s="293"/>
      <c r="EL2" s="46"/>
      <c r="EM2" s="156"/>
      <c r="EN2" s="293"/>
      <c r="EO2" s="293"/>
      <c r="EP2" s="46"/>
      <c r="EQ2" s="156"/>
      <c r="ER2" s="293"/>
      <c r="ES2" s="293"/>
      <c r="ET2" s="46"/>
      <c r="EU2" s="156"/>
      <c r="EV2" s="293"/>
      <c r="EW2" s="293"/>
      <c r="EX2" s="46"/>
      <c r="EY2" s="156"/>
      <c r="EZ2" s="293"/>
      <c r="FA2" s="293"/>
      <c r="FB2" s="46"/>
      <c r="FC2" s="156"/>
      <c r="FD2" s="293"/>
      <c r="FE2" s="293"/>
      <c r="FF2" s="46"/>
      <c r="FG2" s="156"/>
      <c r="FH2" s="293"/>
      <c r="FI2" s="293"/>
      <c r="FJ2" s="46"/>
      <c r="FK2" s="156"/>
      <c r="FL2" s="293"/>
      <c r="FM2" s="293"/>
      <c r="FN2" s="46"/>
      <c r="FO2" s="156"/>
      <c r="FP2" s="293"/>
      <c r="FQ2" s="293"/>
      <c r="FR2" s="46"/>
      <c r="FS2" s="156"/>
      <c r="FT2" s="293"/>
      <c r="FU2" s="293"/>
      <c r="FV2" s="46"/>
      <c r="FW2" s="156"/>
      <c r="FX2" s="293"/>
      <c r="FY2" s="293"/>
      <c r="FZ2" s="46"/>
      <c r="GA2" s="156"/>
      <c r="GB2" s="293"/>
      <c r="GC2" s="293"/>
      <c r="GD2" s="46"/>
      <c r="GE2" s="156"/>
      <c r="GF2" s="293"/>
      <c r="GG2" s="293"/>
      <c r="GH2" s="46"/>
      <c r="GI2" s="156"/>
      <c r="GJ2" s="293"/>
      <c r="GK2" s="293"/>
      <c r="GL2" s="46"/>
      <c r="GM2" s="156"/>
      <c r="GN2" s="293"/>
      <c r="GO2" s="293"/>
      <c r="GP2" s="46"/>
    </row>
    <row r="3" spans="1:198" ht="22.5" customHeight="1" thickBot="1" x14ac:dyDescent="0.3">
      <c r="A3" s="299" t="s">
        <v>418</v>
      </c>
      <c r="B3" s="292"/>
      <c r="C3" s="291"/>
      <c r="D3" s="290">
        <f>SUM(D5:D25)</f>
        <v>9871844</v>
      </c>
      <c r="E3" s="290"/>
      <c r="F3" s="295">
        <f>0.52905*1.04</f>
        <v>0.55021200000000003</v>
      </c>
      <c r="G3" s="296"/>
      <c r="H3" s="297">
        <f>SUM(H5:H25)</f>
        <v>10344106</v>
      </c>
      <c r="I3" s="297"/>
      <c r="J3" s="295">
        <f>0.15*1.04</f>
        <v>0.156</v>
      </c>
      <c r="K3" s="296"/>
      <c r="L3" s="297">
        <f>SUM(L5:L25)</f>
        <v>10441885</v>
      </c>
      <c r="M3" s="297"/>
      <c r="N3" s="295">
        <f>0.15*1.04</f>
        <v>0.156</v>
      </c>
      <c r="O3" s="296"/>
      <c r="P3" s="297">
        <f>SUM(P5:P25)</f>
        <v>5229193</v>
      </c>
      <c r="Q3" s="297"/>
      <c r="R3" s="295">
        <f>0.15*1.04</f>
        <v>0.156</v>
      </c>
      <c r="S3" s="296"/>
      <c r="T3" s="297">
        <f>SUM(T5:T25)</f>
        <v>10502959</v>
      </c>
      <c r="U3" s="297"/>
      <c r="V3" s="295">
        <f>0.15*1.04</f>
        <v>0.156</v>
      </c>
      <c r="W3" s="296"/>
      <c r="X3" s="297">
        <f>SUM(X5:X25)</f>
        <v>10441885</v>
      </c>
      <c r="Y3" s="297"/>
      <c r="Z3" s="295">
        <v>1.1736348000000001</v>
      </c>
      <c r="AA3" s="296"/>
      <c r="AB3" s="297">
        <f>SUM(AB5:AB25)</f>
        <v>4687272</v>
      </c>
      <c r="AC3" s="297"/>
      <c r="AD3" s="295">
        <f>0.36816*1.04</f>
        <v>0.38288640000000002</v>
      </c>
      <c r="AE3" s="296"/>
      <c r="AF3" s="297">
        <f>SUM(AF5:AF25)</f>
        <v>10502959</v>
      </c>
      <c r="AG3" s="297"/>
      <c r="AH3" s="295">
        <v>0</v>
      </c>
      <c r="AI3" s="296"/>
      <c r="AJ3" s="297">
        <f>SUM(AJ5:AJ25)</f>
        <v>10502959</v>
      </c>
      <c r="AK3" s="297"/>
      <c r="AL3" s="295">
        <v>0</v>
      </c>
      <c r="AM3" s="296"/>
      <c r="AN3" s="297">
        <f>SUM(AN5:AN25)</f>
        <v>10502959</v>
      </c>
      <c r="AO3" s="297"/>
      <c r="AP3" s="295">
        <f>4.9509857*1.04</f>
        <v>5.1490251280000008</v>
      </c>
      <c r="AQ3" s="296"/>
      <c r="AR3" s="297">
        <f>SUM(AR5:AR25)</f>
        <v>10502959</v>
      </c>
      <c r="AS3" s="297"/>
      <c r="AT3" s="295">
        <v>0</v>
      </c>
      <c r="AU3" s="296"/>
      <c r="AV3" s="297">
        <f>SUM(AV5:AV25)</f>
        <v>9965846</v>
      </c>
      <c r="AW3" s="297"/>
      <c r="AX3" s="295">
        <v>0</v>
      </c>
      <c r="AY3" s="296"/>
      <c r="AZ3" s="297">
        <f>SUM(AZ5:AZ25)</f>
        <v>7782752</v>
      </c>
      <c r="BA3" s="297"/>
      <c r="BB3" s="295">
        <f>0.745234*1.04</f>
        <v>0.77504335999999996</v>
      </c>
      <c r="BC3" s="296"/>
      <c r="BD3" s="297">
        <f>SUM(BD5:BD25)</f>
        <v>4181567</v>
      </c>
      <c r="BE3" s="297"/>
      <c r="BF3" s="295">
        <f>1.1764412*1.04</f>
        <v>1.223498848</v>
      </c>
      <c r="BG3" s="296"/>
      <c r="BH3" s="297">
        <f>SUM(BH5:BH25)</f>
        <v>9778075</v>
      </c>
      <c r="BI3" s="297"/>
      <c r="BJ3" s="295">
        <v>0</v>
      </c>
      <c r="BK3" s="296"/>
      <c r="BL3" s="297">
        <f>SUM(BL5:BL25)</f>
        <v>8761233</v>
      </c>
      <c r="BM3" s="297"/>
      <c r="BN3" s="295">
        <f>0.13077*1.04</f>
        <v>0.13600080000000001</v>
      </c>
      <c r="BO3" s="296"/>
      <c r="BP3" s="297">
        <f>SUM(BP5:BP25)</f>
        <v>10502959</v>
      </c>
      <c r="BQ3" s="297"/>
      <c r="BR3" s="295"/>
      <c r="BS3" s="296"/>
      <c r="BT3" s="297">
        <f>SUM(BT5:BT25)</f>
        <v>2042523</v>
      </c>
      <c r="BU3" s="297"/>
      <c r="BV3" s="295">
        <f>3.2*0</f>
        <v>0</v>
      </c>
      <c r="BW3" s="296"/>
      <c r="BX3" s="297">
        <f>SUM(BX5:BX25)</f>
        <v>9778075</v>
      </c>
      <c r="BY3" s="297"/>
      <c r="BZ3" s="295"/>
      <c r="CA3" s="296"/>
      <c r="CB3" s="297">
        <f>SUM(CB5:CB25)</f>
        <v>10502959</v>
      </c>
      <c r="CC3" s="297"/>
      <c r="CD3" s="295">
        <f>0.34204021*1.04</f>
        <v>0.3557218184</v>
      </c>
      <c r="CE3" s="296"/>
      <c r="CF3" s="297">
        <f>SUM(CF5:CF25)</f>
        <v>2874902</v>
      </c>
      <c r="CG3" s="297"/>
      <c r="CH3" s="295">
        <f>0.6404305*1.04</f>
        <v>0.66604772000000001</v>
      </c>
      <c r="CI3" s="296"/>
      <c r="CJ3" s="297">
        <f>SUM(CJ5:CJ25)</f>
        <v>10227491</v>
      </c>
      <c r="CK3" s="297"/>
      <c r="CL3" s="295">
        <f>1.3*1.04</f>
        <v>1.3520000000000001</v>
      </c>
      <c r="CM3" s="296"/>
      <c r="CN3" s="297">
        <f>SUM(CN5:CN25)</f>
        <v>4002377</v>
      </c>
      <c r="CO3" s="297"/>
      <c r="CP3" s="295">
        <f>7.2*1.04</f>
        <v>7.4880000000000004</v>
      </c>
      <c r="CQ3" s="296"/>
      <c r="CR3" s="297">
        <f>SUM(CR5:CR25)</f>
        <v>4560816</v>
      </c>
      <c r="CS3" s="297"/>
      <c r="CT3" s="295">
        <f>0.7235547*1.04</f>
        <v>0.75249688800000003</v>
      </c>
      <c r="CU3" s="296"/>
      <c r="CV3" s="297">
        <f>SUM(CV5:CV25)</f>
        <v>7876883</v>
      </c>
      <c r="CW3" s="297"/>
      <c r="CX3" s="295">
        <f>0.809258314705904*1.04</f>
        <v>0.84162864729414022</v>
      </c>
      <c r="CY3" s="296"/>
      <c r="CZ3" s="297">
        <f>SUM(CZ5:CZ25)</f>
        <v>7359892</v>
      </c>
      <c r="DA3" s="297"/>
      <c r="DB3" s="295">
        <f>0.4692861*1.04</f>
        <v>0.48805754400000001</v>
      </c>
      <c r="DC3" s="296"/>
      <c r="DD3" s="297">
        <f>SUM(DD5:DD25)</f>
        <v>0</v>
      </c>
      <c r="DE3" s="297"/>
      <c r="DF3" s="295"/>
      <c r="DG3" s="296"/>
      <c r="DH3" s="297">
        <f>SUM(DH5:DH25)</f>
        <v>0</v>
      </c>
      <c r="DI3" s="297"/>
      <c r="DJ3" s="295"/>
      <c r="DK3" s="199"/>
      <c r="DL3" s="200">
        <f>SUM(DL5:DL25)</f>
        <v>10502959</v>
      </c>
      <c r="DM3" s="200"/>
      <c r="DN3" s="295"/>
      <c r="DO3" s="296"/>
      <c r="DP3" s="297">
        <f>SUM(DP5:DP25)</f>
        <v>10502959</v>
      </c>
      <c r="DQ3" s="297"/>
      <c r="DR3" s="295"/>
      <c r="DS3" s="296"/>
      <c r="DT3" s="297">
        <f>SUM(DT5:DT25)</f>
        <v>10502959</v>
      </c>
      <c r="DU3" s="297"/>
      <c r="DV3" s="295"/>
      <c r="DW3" s="296"/>
      <c r="DX3" s="297">
        <f>SUM(DX5:DX25)</f>
        <v>10502959</v>
      </c>
      <c r="DY3" s="297"/>
      <c r="DZ3" s="295"/>
      <c r="EA3" s="296"/>
      <c r="EB3" s="297">
        <f>SUM(EB5:EB25)</f>
        <v>10502959</v>
      </c>
      <c r="EC3" s="297"/>
      <c r="ED3" s="295"/>
      <c r="EE3" s="296"/>
      <c r="EF3" s="297">
        <f>SUM(EF5:EF25)</f>
        <v>10502959</v>
      </c>
      <c r="EG3" s="297"/>
      <c r="EH3" s="295"/>
      <c r="EI3" s="296"/>
      <c r="EJ3" s="297">
        <f>SUM(EJ5:EJ25)</f>
        <v>10502959</v>
      </c>
      <c r="EK3" s="297"/>
      <c r="EL3" s="295"/>
      <c r="EM3" s="296"/>
      <c r="EN3" s="297">
        <f>SUM(EN5:EN25)</f>
        <v>10502959</v>
      </c>
      <c r="EO3" s="297"/>
      <c r="EP3" s="295"/>
      <c r="EQ3" s="296"/>
      <c r="ER3" s="297">
        <f>SUM(ER5:ER25)</f>
        <v>10502959</v>
      </c>
      <c r="ES3" s="297"/>
      <c r="ET3" s="295"/>
      <c r="EU3" s="296"/>
      <c r="EV3" s="297">
        <f>SUM(EV5:EV25)</f>
        <v>10502959</v>
      </c>
      <c r="EW3" s="297"/>
      <c r="EX3" s="295"/>
      <c r="EY3" s="296"/>
      <c r="EZ3" s="297">
        <f>SUM(EZ5:EZ25)</f>
        <v>10502959</v>
      </c>
      <c r="FA3" s="297"/>
      <c r="FB3" s="295"/>
      <c r="FC3" s="296"/>
      <c r="FD3" s="297">
        <f>SUM(FD5:FD25)</f>
        <v>10502959</v>
      </c>
      <c r="FE3" s="297"/>
      <c r="FF3" s="295"/>
      <c r="FG3" s="296"/>
      <c r="FH3" s="297">
        <f>SUM(FH5:FH25)</f>
        <v>10502959</v>
      </c>
      <c r="FI3" s="297"/>
      <c r="FJ3" s="295"/>
      <c r="FK3" s="296"/>
      <c r="FL3" s="297">
        <f>SUM(FL5:FL25)</f>
        <v>10502959</v>
      </c>
      <c r="FM3" s="297"/>
      <c r="FN3" s="295"/>
      <c r="FO3" s="296"/>
      <c r="FP3" s="297">
        <f>SUM(FP5:FP25)</f>
        <v>10502959</v>
      </c>
      <c r="FQ3" s="297"/>
      <c r="FR3" s="295"/>
      <c r="FS3" s="296"/>
      <c r="FT3" s="297">
        <f>SUM(FT5:FT25)</f>
        <v>10502959</v>
      </c>
      <c r="FU3" s="297"/>
      <c r="FV3" s="295"/>
      <c r="FW3" s="296"/>
      <c r="FX3" s="297">
        <f>SUM(FX5:FX25)</f>
        <v>10502959</v>
      </c>
      <c r="FY3" s="297"/>
      <c r="FZ3" s="295"/>
      <c r="GA3" s="296"/>
      <c r="GB3" s="297">
        <f>SUM(GB5:GB25)</f>
        <v>10502959</v>
      </c>
      <c r="GC3" s="297"/>
      <c r="GD3" s="295"/>
      <c r="GE3" s="296"/>
      <c r="GF3" s="297">
        <f>SUM(GF5:GF25)</f>
        <v>10502959</v>
      </c>
      <c r="GG3" s="297"/>
      <c r="GH3" s="295"/>
      <c r="GI3" s="296"/>
      <c r="GJ3" s="297">
        <f>SUM(GJ5:GJ25)</f>
        <v>10502959</v>
      </c>
      <c r="GK3" s="297"/>
      <c r="GL3" s="295"/>
      <c r="GM3" s="296"/>
      <c r="GN3" s="297">
        <f>SUM(GN5:GN25)</f>
        <v>10502959</v>
      </c>
      <c r="GO3" s="297"/>
      <c r="GP3" s="295"/>
    </row>
    <row r="4" spans="1:198" ht="16.899999999999999" customHeight="1" thickBot="1" x14ac:dyDescent="0.3">
      <c r="A4" s="289" t="s">
        <v>69</v>
      </c>
      <c r="B4" s="288">
        <f>SUM(B5:B25)</f>
        <v>201987923.46596265</v>
      </c>
      <c r="C4" s="287"/>
      <c r="D4" s="285"/>
      <c r="E4" s="285"/>
      <c r="F4" s="284">
        <f>SUM(F5:F25)</f>
        <v>5431607.0309280017</v>
      </c>
      <c r="G4" s="286"/>
      <c r="H4" s="285"/>
      <c r="I4" s="285"/>
      <c r="J4" s="284">
        <f>SUM(J5:J25)</f>
        <v>1613680.5360000001</v>
      </c>
      <c r="K4" s="286"/>
      <c r="L4" s="285"/>
      <c r="M4" s="285"/>
      <c r="N4" s="284">
        <f>SUM(N5:N25)</f>
        <v>1628934.06</v>
      </c>
      <c r="O4" s="286"/>
      <c r="P4" s="285"/>
      <c r="Q4" s="285"/>
      <c r="R4" s="284">
        <f>SUM(R5:R25)</f>
        <v>815754.10800000001</v>
      </c>
      <c r="S4" s="286"/>
      <c r="T4" s="285"/>
      <c r="U4" s="285"/>
      <c r="V4" s="284">
        <f>SUM(V5:V25)</f>
        <v>1638461.6040000001</v>
      </c>
      <c r="W4" s="286"/>
      <c r="X4" s="285"/>
      <c r="Y4" s="285"/>
      <c r="Z4" s="284">
        <f>SUM(Z5:Z25)</f>
        <v>12254959.613598</v>
      </c>
      <c r="AA4" s="286"/>
      <c r="AB4" s="285"/>
      <c r="AC4" s="285"/>
      <c r="AD4" s="284">
        <f>SUM(AD5:AD25)</f>
        <v>1794692.7019008</v>
      </c>
      <c r="AE4" s="286"/>
      <c r="AF4" s="285"/>
      <c r="AG4" s="285"/>
      <c r="AH4" s="284">
        <f>SUM(AH5:AH25)</f>
        <v>1445600</v>
      </c>
      <c r="AI4" s="286"/>
      <c r="AJ4" s="285"/>
      <c r="AK4" s="285"/>
      <c r="AL4" s="284">
        <f>SUM(AL5:AL25)</f>
        <v>29713360.47680001</v>
      </c>
      <c r="AM4" s="286"/>
      <c r="AN4" s="285"/>
      <c r="AO4" s="285"/>
      <c r="AP4" s="284">
        <f>SUM(AP5:AP25)</f>
        <v>54079999.809353754</v>
      </c>
      <c r="AQ4" s="286"/>
      <c r="AR4" s="285"/>
      <c r="AS4" s="285"/>
      <c r="AT4" s="284">
        <f>SUM(AT5:AT25)</f>
        <v>0</v>
      </c>
      <c r="AU4" s="286"/>
      <c r="AV4" s="285"/>
      <c r="AW4" s="285"/>
      <c r="AX4" s="284">
        <f>SUM(AX5:AX25)</f>
        <v>0</v>
      </c>
      <c r="AY4" s="286"/>
      <c r="AZ4" s="285"/>
      <c r="BA4" s="285"/>
      <c r="BB4" s="284">
        <f>SUM(BB5:BB25)</f>
        <v>6031970.2601267211</v>
      </c>
      <c r="BC4" s="286"/>
      <c r="BD4" s="285"/>
      <c r="BE4" s="285"/>
      <c r="BF4" s="284">
        <f>SUM(BF5:BF25)</f>
        <v>5116142.4073348157</v>
      </c>
      <c r="BG4" s="286"/>
      <c r="BH4" s="285"/>
      <c r="BI4" s="285"/>
      <c r="BJ4" s="284">
        <f>SUM(BJ5:BJ25)</f>
        <v>0</v>
      </c>
      <c r="BK4" s="286"/>
      <c r="BL4" s="285"/>
      <c r="BM4" s="285"/>
      <c r="BN4" s="284">
        <f>SUM(BN5:BN25)</f>
        <v>1191534.6969863998</v>
      </c>
      <c r="BO4" s="286"/>
      <c r="BP4" s="285"/>
      <c r="BQ4" s="285"/>
      <c r="BR4" s="284">
        <f>SUM(BR5:BR25)</f>
        <v>13808691.52</v>
      </c>
      <c r="BS4" s="286"/>
      <c r="BT4" s="285"/>
      <c r="BU4" s="285"/>
      <c r="BV4" s="284">
        <f>SUM(BV5:BV25)</f>
        <v>0</v>
      </c>
      <c r="BW4" s="286"/>
      <c r="BX4" s="285"/>
      <c r="BY4" s="285"/>
      <c r="BZ4" s="284">
        <f>SUM(BZ5:BZ25)</f>
        <v>4929600</v>
      </c>
      <c r="CA4" s="286"/>
      <c r="CB4" s="285"/>
      <c r="CC4" s="285"/>
      <c r="CD4" s="284">
        <f>SUM(CD5:CD25)</f>
        <v>3736131.6740606455</v>
      </c>
      <c r="CE4" s="286"/>
      <c r="CF4" s="285"/>
      <c r="CG4" s="285"/>
      <c r="CH4" s="284">
        <f>SUM(CH5:CH25)</f>
        <v>1914821.92232344</v>
      </c>
      <c r="CI4" s="286"/>
      <c r="CJ4" s="285"/>
      <c r="CK4" s="285"/>
      <c r="CL4" s="284">
        <f>SUM(CL5:CL25)</f>
        <v>11218721.024</v>
      </c>
      <c r="CM4" s="286"/>
      <c r="CN4" s="285"/>
      <c r="CO4" s="285"/>
      <c r="CP4" s="284">
        <f>SUM(CP5:CP25)</f>
        <v>29969798.976000004</v>
      </c>
      <c r="CQ4" s="286"/>
      <c r="CR4" s="285"/>
      <c r="CS4" s="285"/>
      <c r="CT4" s="284">
        <f>SUM(CT5:CT25)</f>
        <v>3431999.8467406081</v>
      </c>
      <c r="CU4" s="286"/>
      <c r="CV4" s="285"/>
      <c r="CW4" s="285"/>
      <c r="CX4" s="284">
        <f>SUM(CX5:CX25)</f>
        <v>6629410.3841842087</v>
      </c>
      <c r="CY4" s="286"/>
      <c r="CZ4" s="285"/>
      <c r="DA4" s="285"/>
      <c r="DB4" s="284">
        <f>SUM(DB5:DB25)</f>
        <v>3592050.8136252481</v>
      </c>
      <c r="DC4" s="286"/>
      <c r="DD4" s="285"/>
      <c r="DE4" s="285"/>
      <c r="DF4" s="284">
        <f>SUM(DF5:DF25)</f>
        <v>0</v>
      </c>
      <c r="DG4" s="286"/>
      <c r="DH4" s="285"/>
      <c r="DI4" s="285"/>
      <c r="DJ4" s="284">
        <f>SUM(DJ5:DJ25)</f>
        <v>0</v>
      </c>
      <c r="DK4" s="286"/>
      <c r="DL4" s="285"/>
      <c r="DM4" s="285"/>
      <c r="DN4" s="284">
        <f>SUM(DN5:DN25)</f>
        <v>0</v>
      </c>
      <c r="DO4" s="286"/>
      <c r="DP4" s="285"/>
      <c r="DQ4" s="285"/>
      <c r="DR4" s="284">
        <f>SUM(DR5:DR25)</f>
        <v>0</v>
      </c>
      <c r="DS4" s="286"/>
      <c r="DT4" s="285"/>
      <c r="DU4" s="285"/>
      <c r="DV4" s="284">
        <f>SUM(DV5:DV25)</f>
        <v>0</v>
      </c>
      <c r="DW4" s="286"/>
      <c r="DX4" s="285"/>
      <c r="DY4" s="285"/>
      <c r="DZ4" s="284">
        <f>SUM(DZ5:DZ25)</f>
        <v>0</v>
      </c>
      <c r="EA4" s="286"/>
      <c r="EB4" s="285"/>
      <c r="EC4" s="285"/>
      <c r="ED4" s="284">
        <f>SUM(ED5:ED25)</f>
        <v>0</v>
      </c>
      <c r="EE4" s="286"/>
      <c r="EF4" s="285"/>
      <c r="EG4" s="285"/>
      <c r="EH4" s="284">
        <f>SUM(EH5:EH25)</f>
        <v>0</v>
      </c>
      <c r="EI4" s="286"/>
      <c r="EJ4" s="285"/>
      <c r="EK4" s="285"/>
      <c r="EL4" s="284">
        <f>SUM(EL5:EL25)</f>
        <v>0</v>
      </c>
      <c r="EM4" s="286"/>
      <c r="EN4" s="285"/>
      <c r="EO4" s="285"/>
      <c r="EP4" s="284">
        <f>SUM(EP5:EP25)</f>
        <v>0</v>
      </c>
      <c r="EQ4" s="286"/>
      <c r="ER4" s="285"/>
      <c r="ES4" s="285"/>
      <c r="ET4" s="284">
        <f>SUM(ET5:ET25)</f>
        <v>0</v>
      </c>
      <c r="EU4" s="286"/>
      <c r="EV4" s="285"/>
      <c r="EW4" s="285"/>
      <c r="EX4" s="284">
        <f>SUM(EX5:EX25)</f>
        <v>0</v>
      </c>
      <c r="EY4" s="286"/>
      <c r="EZ4" s="285"/>
      <c r="FA4" s="285"/>
      <c r="FB4" s="284">
        <f>SUM(FB5:FB25)</f>
        <v>0</v>
      </c>
      <c r="FC4" s="286"/>
      <c r="FD4" s="285"/>
      <c r="FE4" s="285"/>
      <c r="FF4" s="284">
        <f>SUM(FF5:FF25)</f>
        <v>0</v>
      </c>
      <c r="FG4" s="286"/>
      <c r="FH4" s="285"/>
      <c r="FI4" s="285"/>
      <c r="FJ4" s="284">
        <f>SUM(FJ5:FJ25)</f>
        <v>0</v>
      </c>
      <c r="FK4" s="286"/>
      <c r="FL4" s="285"/>
      <c r="FM4" s="285"/>
      <c r="FN4" s="284">
        <f>SUM(FN5:FN25)</f>
        <v>0</v>
      </c>
      <c r="FO4" s="286"/>
      <c r="FP4" s="285"/>
      <c r="FQ4" s="285"/>
      <c r="FR4" s="284">
        <f>SUM(FR5:FR25)</f>
        <v>0</v>
      </c>
      <c r="FS4" s="286"/>
      <c r="FT4" s="285"/>
      <c r="FU4" s="285"/>
      <c r="FV4" s="284">
        <f>SUM(FV5:FV25)</f>
        <v>0</v>
      </c>
      <c r="FW4" s="286"/>
      <c r="FX4" s="285"/>
      <c r="FY4" s="285"/>
      <c r="FZ4" s="284">
        <f>SUM(FZ5:FZ25)</f>
        <v>0</v>
      </c>
      <c r="GA4" s="286"/>
      <c r="GB4" s="285"/>
      <c r="GC4" s="285"/>
      <c r="GD4" s="284">
        <f>SUM(GD5:GD25)</f>
        <v>0</v>
      </c>
      <c r="GE4" s="286"/>
      <c r="GF4" s="285"/>
      <c r="GG4" s="285"/>
      <c r="GH4" s="284">
        <f>SUM(GH5:GH25)</f>
        <v>0</v>
      </c>
      <c r="GI4" s="286"/>
      <c r="GJ4" s="285"/>
      <c r="GK4" s="285"/>
      <c r="GL4" s="284">
        <f>SUM(GL5:GL25)</f>
        <v>0</v>
      </c>
      <c r="GM4" s="286"/>
      <c r="GN4" s="285"/>
      <c r="GO4" s="285"/>
      <c r="GP4" s="284">
        <f>SUM(GP5:GP25)</f>
        <v>0</v>
      </c>
    </row>
    <row r="5" spans="1:198" ht="15" customHeight="1" x14ac:dyDescent="0.25">
      <c r="A5" s="19" t="s">
        <v>116</v>
      </c>
      <c r="B5" s="22">
        <f>F5+J5+N5+R5+V5+Z5+AD5+AH5+AL5+AP5+AT5+AX5+BB5+BF5+BJ5+BN5+BR5+BV5+BZ5+CD5+CH5+CL5+CP5+CT5+CX5+DB5+DF5+DJ5+DN5+DR5+DV5+DZ5+ED5+EH5+EL5+EP5+ET5+EX5+FB5+FF5+FJ5+FN5+FR5+FV5+FZ5+GD5+GH5+GL5+GP5</f>
        <v>30186893.921438746</v>
      </c>
      <c r="C5" s="215" t="s">
        <v>33</v>
      </c>
      <c r="D5" s="34">
        <f>IF(C5="x",'Gemensamma Tjänster'!$A9,0)</f>
        <v>2432579</v>
      </c>
      <c r="E5" s="43">
        <f t="shared" ref="E5:E25" si="0">IF(D5&gt;0,D5/D$3,0)</f>
        <v>0.2464158671875285</v>
      </c>
      <c r="F5" s="14">
        <f t="shared" ref="F5:F25" si="1">D5*F$3</f>
        <v>1338434.1567480001</v>
      </c>
      <c r="G5" s="41" t="s">
        <v>33</v>
      </c>
      <c r="H5" s="34">
        <f>IF(G5="x",'Gemensamma Tjänster'!$A9,0)</f>
        <v>2432579</v>
      </c>
      <c r="I5" s="43">
        <f t="shared" ref="I5:I25" si="2">IF(H5&gt;0,H5/H$3,0)</f>
        <v>0.23516570692527705</v>
      </c>
      <c r="J5" s="14">
        <f t="shared" ref="J5:J25" si="3">H5*J$3</f>
        <v>379482.32400000002</v>
      </c>
      <c r="K5" s="41" t="s">
        <v>33</v>
      </c>
      <c r="L5" s="34">
        <f>IF(K5="x",'Gemensamma Tjänster'!$A9,0)</f>
        <v>2432579</v>
      </c>
      <c r="M5" s="43">
        <f t="shared" ref="M5:M25" si="4">IF(L5&gt;0,L5/L$3,0)</f>
        <v>0.2329635884708556</v>
      </c>
      <c r="N5" s="14">
        <f t="shared" ref="N5:N25" si="5">L5*N$3</f>
        <v>379482.32400000002</v>
      </c>
      <c r="O5" s="41" t="s">
        <v>33</v>
      </c>
      <c r="P5" s="29">
        <f>IF(O5="x",'Gemensamma Tjänster'!$A9,0)</f>
        <v>2432579</v>
      </c>
      <c r="Q5" s="32">
        <f t="shared" ref="Q5:Q25" si="6">IF(P5&gt;0,P5/P$3,0)</f>
        <v>0.46519204779781509</v>
      </c>
      <c r="R5" s="283">
        <f t="shared" ref="R5:R25" si="7">P5*R$3</f>
        <v>379482.32400000002</v>
      </c>
      <c r="S5" s="41" t="s">
        <v>33</v>
      </c>
      <c r="T5" s="34">
        <f>IF(S5="x",'Gemensamma Tjänster'!$A9,0)</f>
        <v>2432579</v>
      </c>
      <c r="U5" s="43">
        <f t="shared" ref="U5:U25" si="8">IF(T5&gt;0,T5/T$3,0)</f>
        <v>0.23160892087648824</v>
      </c>
      <c r="V5" s="14">
        <f t="shared" ref="V5:V25" si="9">T5*V$3</f>
        <v>379482.32400000002</v>
      </c>
      <c r="W5" s="41" t="s">
        <v>33</v>
      </c>
      <c r="X5" s="34">
        <f>IF(W5="x",'Gemensamma Tjänster'!$A9,0)</f>
        <v>2432579</v>
      </c>
      <c r="Y5" s="43">
        <f t="shared" ref="Y5:Y25" si="10">IF(X5&gt;0,X5/X$3,0)</f>
        <v>0.2329635884708556</v>
      </c>
      <c r="Z5" s="14">
        <f>X5*Z$3</f>
        <v>2854959.3681492</v>
      </c>
      <c r="AA5" s="41" t="s">
        <v>33</v>
      </c>
      <c r="AB5" s="34">
        <f>IF(AA5="x",'Gemensamma Tjänster'!$A9,0)</f>
        <v>2432579</v>
      </c>
      <c r="AC5" s="43">
        <f t="shared" ref="AC5:AC25" si="11">IF(AB5&gt;0,AB5/AB$3,0)</f>
        <v>0.51897542963156396</v>
      </c>
      <c r="AD5" s="14">
        <f t="shared" ref="AD5:AD25" si="12">AB5*AD$3</f>
        <v>931401.41602560005</v>
      </c>
      <c r="AE5" s="41" t="s">
        <v>33</v>
      </c>
      <c r="AF5" s="34">
        <f>IF(AE5="x",'Gemensamma Tjänster'!$A9,0)</f>
        <v>2432579</v>
      </c>
      <c r="AG5" s="43">
        <f t="shared" ref="AG5:AG25" si="13">IF(AF5&gt;0,AF5/AF$3,0)</f>
        <v>0.23160892087648824</v>
      </c>
      <c r="AH5" s="91">
        <v>312000</v>
      </c>
      <c r="AI5" s="41" t="s">
        <v>33</v>
      </c>
      <c r="AJ5" s="34">
        <f>IF(AI5="x",'Gemensamma Tjänster'!$A9,0)</f>
        <v>2432579</v>
      </c>
      <c r="AK5" s="43">
        <f t="shared" ref="AK5:AK25" si="14">IF(AJ5&gt;0,AJ5/AJ$3,0)</f>
        <v>0.23160892087648824</v>
      </c>
      <c r="AL5" s="91">
        <v>3384988.88</v>
      </c>
      <c r="AM5" s="41" t="s">
        <v>33</v>
      </c>
      <c r="AN5" s="34">
        <f>IF(AM5="x",'Gemensamma Tjänster'!$A9,0)</f>
        <v>2432579</v>
      </c>
      <c r="AO5" s="43">
        <f t="shared" ref="AO5:AO25" si="15">IF(AN5&gt;0,AN5/AN$3,0)</f>
        <v>0.23160892087648824</v>
      </c>
      <c r="AP5" s="91">
        <f t="shared" ref="AP5:AP25" si="16">AN5*AP$3</f>
        <v>12525410.396845113</v>
      </c>
      <c r="AQ5" s="41" t="s">
        <v>33</v>
      </c>
      <c r="AR5" s="34">
        <f>IF(AQ5="x",'Gemensamma Tjänster'!$A9,0)</f>
        <v>2432579</v>
      </c>
      <c r="AS5" s="43">
        <f t="shared" ref="AS5:AS25" si="17">IF(AR5&gt;0,AR5/AR$3,0)</f>
        <v>0.23160892087648824</v>
      </c>
      <c r="AT5" s="91">
        <f t="shared" ref="AT5:AT25" si="18">AR5*AT$3</f>
        <v>0</v>
      </c>
      <c r="AU5" s="41" t="s">
        <v>33</v>
      </c>
      <c r="AV5" s="34">
        <f>IF(AU5="x",'Gemensamma Tjänster'!$A9,0)</f>
        <v>2432579</v>
      </c>
      <c r="AW5" s="43">
        <f t="shared" ref="AW5:AW25" si="19">IF(AV5&gt;0,AV5/AV$3,0)</f>
        <v>0.24409157034937123</v>
      </c>
      <c r="AX5" s="14">
        <f t="shared" ref="AX5:AX25" si="20">AV5*AX$3</f>
        <v>0</v>
      </c>
      <c r="AY5" s="41"/>
      <c r="AZ5" s="34">
        <f>IF(AY5="x",'Gemensamma Tjänster'!$A9,0)</f>
        <v>0</v>
      </c>
      <c r="BA5" s="43">
        <f t="shared" ref="BA5:BA25" si="21">IF(AZ5&gt;0,AZ5/AZ$3,0)</f>
        <v>0</v>
      </c>
      <c r="BB5" s="14">
        <f t="shared" ref="BB5:BB25" si="22">AZ5*BB$3</f>
        <v>0</v>
      </c>
      <c r="BC5" s="41"/>
      <c r="BD5" s="34">
        <f>IF(BC5="x",'Gemensamma Tjänster'!$A9,0)</f>
        <v>0</v>
      </c>
      <c r="BE5" s="43">
        <f t="shared" ref="BE5:BE25" si="23">IF(BD5&gt;0,BD5/BD$3,0)</f>
        <v>0</v>
      </c>
      <c r="BF5" s="14">
        <f t="shared" ref="BF5:BF25" si="24">BD5*BF$3</f>
        <v>0</v>
      </c>
      <c r="BG5" s="41" t="s">
        <v>33</v>
      </c>
      <c r="BH5" s="34">
        <f>IF(BG5="x",'Gemensamma Tjänster'!$A9,0)</f>
        <v>2432579</v>
      </c>
      <c r="BI5" s="43">
        <f t="shared" ref="BI5:BI25" si="25">IF(BH5&gt;0,BH5/BH$3,0)</f>
        <v>0.24877892632241008</v>
      </c>
      <c r="BJ5" s="14">
        <f t="shared" ref="BJ5:BJ25" si="26">BH5*BJ$3</f>
        <v>0</v>
      </c>
      <c r="BK5" s="41" t="s">
        <v>33</v>
      </c>
      <c r="BL5" s="34">
        <f>IF(BK5="x",'Gemensamma Tjänster'!$A9,0)</f>
        <v>2432579</v>
      </c>
      <c r="BM5" s="43">
        <f t="shared" ref="BM5:BM25" si="27">IF(BL5&gt;0,BL5/BL$3,0)</f>
        <v>0.27765258611430604</v>
      </c>
      <c r="BN5" s="14">
        <f t="shared" ref="BN5:BN25" si="28">BL5*BN$3</f>
        <v>330832.69006320002</v>
      </c>
      <c r="BO5" s="41" t="s">
        <v>33</v>
      </c>
      <c r="BP5" s="34">
        <f>IF(BO5="x",'Gemensamma Tjänster'!$A9,0)</f>
        <v>2432579</v>
      </c>
      <c r="BQ5" s="43">
        <f t="shared" ref="BQ5:BQ25" si="29">IF(BP5&gt;0,BP5/BP$3,0)</f>
        <v>0.23160892087648824</v>
      </c>
      <c r="BR5" s="91">
        <v>1970377.76</v>
      </c>
      <c r="BS5" s="41"/>
      <c r="BT5" s="34">
        <f>IF(BS5="x",'Gemensamma Tjänster'!$A9,0)</f>
        <v>0</v>
      </c>
      <c r="BU5" s="43">
        <f t="shared" ref="BU5:BU25" si="30">IF(BT5&gt;0,BT5/BT$3,0)</f>
        <v>0</v>
      </c>
      <c r="BV5" s="14">
        <f t="shared" ref="BV5:BV25" si="31">BT5*BV$3</f>
        <v>0</v>
      </c>
      <c r="BW5" s="41" t="s">
        <v>33</v>
      </c>
      <c r="BX5" s="34">
        <f>IF(BW5="x",'Gemensamma Tjänster'!$A9,0)</f>
        <v>2432579</v>
      </c>
      <c r="BY5" s="43">
        <f t="shared" ref="BY5:BY25" si="32">IF(BX5&gt;0,BX5/BX$3,0)</f>
        <v>0.24877892632241008</v>
      </c>
      <c r="BZ5" s="91">
        <v>2288000</v>
      </c>
      <c r="CA5" s="41" t="s">
        <v>33</v>
      </c>
      <c r="CB5" s="34">
        <f>IF(CA5="x",'Gemensamma Tjänster'!$A9,0)</f>
        <v>2432579</v>
      </c>
      <c r="CC5" s="43">
        <f t="shared" ref="CC5:CC25" si="33">IF(CB5&gt;0,CB5/CB$3,0)</f>
        <v>0.23160892087648824</v>
      </c>
      <c r="CD5" s="14">
        <f t="shared" ref="CD5:CD25" si="34">CB5*CD$3</f>
        <v>865321.42528165365</v>
      </c>
      <c r="CE5" s="41"/>
      <c r="CF5" s="34">
        <f>IF(CE5="x",'Gemensamma Tjänster'!$A9,0)</f>
        <v>0</v>
      </c>
      <c r="CG5" s="43">
        <f t="shared" ref="CG5:CG25" si="35">IF(CF5&gt;0,CF5/CF$3,0)</f>
        <v>0</v>
      </c>
      <c r="CH5" s="14">
        <f t="shared" ref="CH5:CH25" si="36">CF5*CH$3</f>
        <v>0</v>
      </c>
      <c r="CI5" s="41" t="s">
        <v>33</v>
      </c>
      <c r="CJ5" s="34">
        <f>IF(CI5="x",'Gemensamma Tjänster'!$A9,0)</f>
        <v>2432579</v>
      </c>
      <c r="CK5" s="43">
        <f t="shared" ref="CK5:CK25" si="37">IF(CJ5&gt;0,CJ5/CJ$3,0)</f>
        <v>0.2378470927033815</v>
      </c>
      <c r="CL5" s="282">
        <v>680000</v>
      </c>
      <c r="CM5" s="41"/>
      <c r="CN5" s="34">
        <f>IF(CM5="x",'Gemensamma Tjänster'!$A9,0)</f>
        <v>0</v>
      </c>
      <c r="CO5" s="43">
        <f t="shared" ref="CO5:CO25" si="38">IF(CN5&gt;0,CN5/CN$3,0)</f>
        <v>0</v>
      </c>
      <c r="CP5" s="14">
        <f t="shared" ref="CP5:CP25" si="39">CN5*CP$3</f>
        <v>0</v>
      </c>
      <c r="CQ5" s="41"/>
      <c r="CR5" s="34">
        <f>IF(CQ5="x",'Gemensamma Tjänster'!$A9,0)</f>
        <v>0</v>
      </c>
      <c r="CS5" s="43">
        <f t="shared" ref="CS5:CS25" si="40">IF(CR5&gt;0,CR5/CR$3,0)</f>
        <v>0</v>
      </c>
      <c r="CT5" s="14">
        <f t="shared" ref="CT5:CT25" si="41">CR5*CT$3</f>
        <v>0</v>
      </c>
      <c r="CU5" s="41"/>
      <c r="CV5" s="34">
        <f>IF(CU5="x",'Gemensamma Tjänster'!$A9,0)</f>
        <v>0</v>
      </c>
      <c r="CW5" s="43">
        <f t="shared" ref="CW5:CW25" si="42">IF(CV5&gt;0,CV5/CV$3,0)</f>
        <v>0</v>
      </c>
      <c r="CX5" s="14">
        <f t="shared" ref="CX5:CX25" si="43">CV5*CX$3</f>
        <v>0</v>
      </c>
      <c r="CY5" s="41" t="s">
        <v>33</v>
      </c>
      <c r="CZ5" s="34">
        <f>IF(CY5="x",'Gemensamma Tjänster'!$A9,0)</f>
        <v>2432579</v>
      </c>
      <c r="DA5" s="43">
        <f t="shared" ref="DA5:DA25" si="44">IF(CZ5&gt;0,CZ5/CZ$3,0)</f>
        <v>0.3305183010837659</v>
      </c>
      <c r="DB5" s="14">
        <f t="shared" ref="DB5:DB25" si="45">CZ5*DB$3</f>
        <v>1187238.5323259761</v>
      </c>
      <c r="DC5" s="41"/>
      <c r="DD5" s="34">
        <f>IF(DC5="x",'Gemensamma Tjänster'!$A9,0)</f>
        <v>0</v>
      </c>
      <c r="DE5" s="43">
        <f t="shared" ref="DE5:DE25" si="46">IF(DD5&gt;0,DD5/DD$3,0)</f>
        <v>0</v>
      </c>
      <c r="DF5" s="14">
        <f t="shared" ref="DF5:DF25" si="47">DD5*DF$3</f>
        <v>0</v>
      </c>
      <c r="DG5" s="41"/>
      <c r="DH5" s="34">
        <f>IF(DG5="x",'Gemensamma Tjänster'!$A9,0)</f>
        <v>0</v>
      </c>
      <c r="DI5" s="43">
        <f t="shared" ref="DI5:DI25" si="48">IF(DH5&gt;0,DH5/DH$3,0)</f>
        <v>0</v>
      </c>
      <c r="DJ5" s="14">
        <f t="shared" ref="DJ5:DJ25" si="49">DH5*DJ$3</f>
        <v>0</v>
      </c>
      <c r="DK5" s="41" t="s">
        <v>33</v>
      </c>
      <c r="DL5" s="34">
        <f>IF(DK5="x",'Gemensamma Tjänster'!$A9,0)</f>
        <v>2432579</v>
      </c>
      <c r="DM5" s="43">
        <f t="shared" ref="DM5:DM25" si="50">IF(DL5&gt;0,DL5/DL$3,0)</f>
        <v>0.23160892087648824</v>
      </c>
      <c r="DN5" s="14">
        <f t="shared" ref="DN5:DN25" si="51">DL5*DN$3</f>
        <v>0</v>
      </c>
      <c r="DO5" s="41" t="s">
        <v>33</v>
      </c>
      <c r="DP5" s="34">
        <f>IF(DO5="x",'Gemensamma Tjänster'!$A9,0)</f>
        <v>2432579</v>
      </c>
      <c r="DQ5" s="43">
        <f t="shared" ref="DQ5:DQ25" si="52">IF(DP5&gt;0,DP5/DP$3,0)</f>
        <v>0.23160892087648824</v>
      </c>
      <c r="DR5" s="14">
        <f t="shared" ref="DR5:DR25" si="53">DP5*DR$3</f>
        <v>0</v>
      </c>
      <c r="DS5" s="41" t="s">
        <v>33</v>
      </c>
      <c r="DT5" s="34">
        <f>IF(DS5="x",'Gemensamma Tjänster'!$A9,0)</f>
        <v>2432579</v>
      </c>
      <c r="DU5" s="43">
        <f t="shared" ref="DU5:DU25" si="54">IF(DT5&gt;0,DT5/DT$3,0)</f>
        <v>0.23160892087648824</v>
      </c>
      <c r="DV5" s="14">
        <f t="shared" ref="DV5:DV25" si="55">DT5*DV$3</f>
        <v>0</v>
      </c>
      <c r="DW5" s="41" t="s">
        <v>33</v>
      </c>
      <c r="DX5" s="34">
        <f>IF(DW5="x",'Gemensamma Tjänster'!$A9,0)</f>
        <v>2432579</v>
      </c>
      <c r="DY5" s="43">
        <f t="shared" ref="DY5:DY25" si="56">IF(DX5&gt;0,DX5/DX$3,0)</f>
        <v>0.23160892087648824</v>
      </c>
      <c r="DZ5" s="14">
        <f t="shared" ref="DZ5:DZ25" si="57">DX5*DZ$3</f>
        <v>0</v>
      </c>
      <c r="EA5" s="41" t="s">
        <v>33</v>
      </c>
      <c r="EB5" s="34">
        <f>IF(EA5="x",'Gemensamma Tjänster'!$A9,0)</f>
        <v>2432579</v>
      </c>
      <c r="EC5" s="43">
        <f t="shared" ref="EC5:EC25" si="58">IF(EB5&gt;0,EB5/EB$3,0)</f>
        <v>0.23160892087648824</v>
      </c>
      <c r="ED5" s="14">
        <f t="shared" ref="ED5:ED25" si="59">EB5*ED$3</f>
        <v>0</v>
      </c>
      <c r="EE5" s="41" t="s">
        <v>33</v>
      </c>
      <c r="EF5" s="34">
        <f>IF(EE5="x",'Gemensamma Tjänster'!$A9,0)</f>
        <v>2432579</v>
      </c>
      <c r="EG5" s="43">
        <f t="shared" ref="EG5:EG25" si="60">IF(EF5&gt;0,EF5/EF$3,0)</f>
        <v>0.23160892087648824</v>
      </c>
      <c r="EH5" s="14">
        <f t="shared" ref="EH5:EH25" si="61">EF5*EH$3</f>
        <v>0</v>
      </c>
      <c r="EI5" s="41" t="s">
        <v>33</v>
      </c>
      <c r="EJ5" s="34">
        <f>IF(EI5="x",'Gemensamma Tjänster'!$A9,0)</f>
        <v>2432579</v>
      </c>
      <c r="EK5" s="43">
        <f t="shared" ref="EK5:EK25" si="62">IF(EJ5&gt;0,EJ5/EJ$3,0)</f>
        <v>0.23160892087648824</v>
      </c>
      <c r="EL5" s="14">
        <f t="shared" ref="EL5:EL25" si="63">EJ5*EL$3</f>
        <v>0</v>
      </c>
      <c r="EM5" s="41" t="s">
        <v>33</v>
      </c>
      <c r="EN5" s="34">
        <f>IF(EM5="x",'Gemensamma Tjänster'!$A9,0)</f>
        <v>2432579</v>
      </c>
      <c r="EO5" s="43">
        <f t="shared" ref="EO5:EO25" si="64">IF(EN5&gt;0,EN5/EN$3,0)</f>
        <v>0.23160892087648824</v>
      </c>
      <c r="EP5" s="14">
        <f t="shared" ref="EP5:EP25" si="65">EN5*EP$3</f>
        <v>0</v>
      </c>
      <c r="EQ5" s="41" t="s">
        <v>33</v>
      </c>
      <c r="ER5" s="34">
        <f>IF(EQ5="x",'Gemensamma Tjänster'!$A9,0)</f>
        <v>2432579</v>
      </c>
      <c r="ES5" s="43">
        <f t="shared" ref="ES5:ES25" si="66">IF(ER5&gt;0,ER5/ER$3,0)</f>
        <v>0.23160892087648824</v>
      </c>
      <c r="ET5" s="14">
        <f t="shared" ref="ET5:ET25" si="67">ER5*ET$3</f>
        <v>0</v>
      </c>
      <c r="EU5" s="41" t="s">
        <v>33</v>
      </c>
      <c r="EV5" s="34">
        <f>IF(EU5="x",'Gemensamma Tjänster'!$A9,0)</f>
        <v>2432579</v>
      </c>
      <c r="EW5" s="43">
        <f t="shared" ref="EW5:EW25" si="68">IF(EV5&gt;0,EV5/EV$3,0)</f>
        <v>0.23160892087648824</v>
      </c>
      <c r="EX5" s="14">
        <f t="shared" ref="EX5:EX25" si="69">EV5*EX$3</f>
        <v>0</v>
      </c>
      <c r="EY5" s="41" t="s">
        <v>33</v>
      </c>
      <c r="EZ5" s="34">
        <f>IF(EY5="x",'Gemensamma Tjänster'!$A9,0)</f>
        <v>2432579</v>
      </c>
      <c r="FA5" s="43">
        <f t="shared" ref="FA5:FA25" si="70">IF(EZ5&gt;0,EZ5/EZ$3,0)</f>
        <v>0.23160892087648824</v>
      </c>
      <c r="FB5" s="14">
        <f t="shared" ref="FB5:FB25" si="71">EZ5*FB$3</f>
        <v>0</v>
      </c>
      <c r="FC5" s="41" t="s">
        <v>33</v>
      </c>
      <c r="FD5" s="34">
        <f>IF(FC5="x",'Gemensamma Tjänster'!$A9,0)</f>
        <v>2432579</v>
      </c>
      <c r="FE5" s="43">
        <f t="shared" ref="FE5:FE25" si="72">IF(FD5&gt;0,FD5/FD$3,0)</f>
        <v>0.23160892087648824</v>
      </c>
      <c r="FF5" s="14">
        <f t="shared" ref="FF5:FF25" si="73">FD5*FF$3</f>
        <v>0</v>
      </c>
      <c r="FG5" s="41" t="s">
        <v>33</v>
      </c>
      <c r="FH5" s="34">
        <f>IF(FG5="x",'Gemensamma Tjänster'!$A9,0)</f>
        <v>2432579</v>
      </c>
      <c r="FI5" s="43">
        <f t="shared" ref="FI5:FI25" si="74">IF(FH5&gt;0,FH5/FH$3,0)</f>
        <v>0.23160892087648824</v>
      </c>
      <c r="FJ5" s="14">
        <f t="shared" ref="FJ5:FJ25" si="75">FH5*FJ$3</f>
        <v>0</v>
      </c>
      <c r="FK5" s="41" t="s">
        <v>33</v>
      </c>
      <c r="FL5" s="34">
        <f>IF(FK5="x",'Gemensamma Tjänster'!$A9,0)</f>
        <v>2432579</v>
      </c>
      <c r="FM5" s="43">
        <f t="shared" ref="FM5:FM25" si="76">IF(FL5&gt;0,FL5/FL$3,0)</f>
        <v>0.23160892087648824</v>
      </c>
      <c r="FN5" s="14">
        <f t="shared" ref="FN5:FN25" si="77">FL5*FN$3</f>
        <v>0</v>
      </c>
      <c r="FO5" s="41" t="s">
        <v>33</v>
      </c>
      <c r="FP5" s="34">
        <f>IF(FO5="x",'Gemensamma Tjänster'!$A9,0)</f>
        <v>2432579</v>
      </c>
      <c r="FQ5" s="43">
        <f t="shared" ref="FQ5:FQ25" si="78">IF(FP5&gt;0,FP5/FP$3,0)</f>
        <v>0.23160892087648824</v>
      </c>
      <c r="FR5" s="14">
        <f t="shared" ref="FR5:FR25" si="79">FP5*FR$3</f>
        <v>0</v>
      </c>
      <c r="FS5" s="41" t="s">
        <v>33</v>
      </c>
      <c r="FT5" s="34">
        <f>IF(FS5="x",'Gemensamma Tjänster'!$A9,0)</f>
        <v>2432579</v>
      </c>
      <c r="FU5" s="43">
        <f t="shared" ref="FU5:FU25" si="80">IF(FT5&gt;0,FT5/FT$3,0)</f>
        <v>0.23160892087648824</v>
      </c>
      <c r="FV5" s="14">
        <f t="shared" ref="FV5:FV25" si="81">FT5*FV$3</f>
        <v>0</v>
      </c>
      <c r="FW5" s="41" t="s">
        <v>33</v>
      </c>
      <c r="FX5" s="34">
        <f>IF(FW5="x",'Gemensamma Tjänster'!$A9,0)</f>
        <v>2432579</v>
      </c>
      <c r="FY5" s="43">
        <f t="shared" ref="FY5:FY25" si="82">IF(FX5&gt;0,FX5/FX$3,0)</f>
        <v>0.23160892087648824</v>
      </c>
      <c r="FZ5" s="14">
        <f t="shared" ref="FZ5:FZ25" si="83">FX5*FZ$3</f>
        <v>0</v>
      </c>
      <c r="GA5" s="41" t="s">
        <v>33</v>
      </c>
      <c r="GB5" s="34">
        <f>IF(GA5="x",'Gemensamma Tjänster'!$A9,0)</f>
        <v>2432579</v>
      </c>
      <c r="GC5" s="43">
        <f t="shared" ref="GC5:GC25" si="84">IF(GB5&gt;0,GB5/GB$3,0)</f>
        <v>0.23160892087648824</v>
      </c>
      <c r="GD5" s="14">
        <f t="shared" ref="GD5:GD25" si="85">GB5*GD$3</f>
        <v>0</v>
      </c>
      <c r="GE5" s="41" t="s">
        <v>33</v>
      </c>
      <c r="GF5" s="34">
        <f>IF(GE5="x",'Gemensamma Tjänster'!$A9,0)</f>
        <v>2432579</v>
      </c>
      <c r="GG5" s="43">
        <f t="shared" ref="GG5:GG25" si="86">IF(GF5&gt;0,GF5/GF$3,0)</f>
        <v>0.23160892087648824</v>
      </c>
      <c r="GH5" s="14">
        <f t="shared" ref="GH5:GH25" si="87">GF5*GH$3</f>
        <v>0</v>
      </c>
      <c r="GI5" s="41" t="s">
        <v>33</v>
      </c>
      <c r="GJ5" s="34">
        <f>IF(GI5="x",'Gemensamma Tjänster'!$A9,0)</f>
        <v>2432579</v>
      </c>
      <c r="GK5" s="43">
        <f t="shared" ref="GK5:GK25" si="88">IF(GJ5&gt;0,GJ5/GJ$3,0)</f>
        <v>0.23160892087648824</v>
      </c>
      <c r="GL5" s="14">
        <f t="shared" ref="GL5:GL25" si="89">GJ5*GL$3</f>
        <v>0</v>
      </c>
      <c r="GM5" s="41" t="s">
        <v>33</v>
      </c>
      <c r="GN5" s="34">
        <f>IF(GM5="x",'Gemensamma Tjänster'!$A9,0)</f>
        <v>2432579</v>
      </c>
      <c r="GO5" s="43">
        <f t="shared" ref="GO5:GO25" si="90">IF(GN5&gt;0,GN5/GN$3,0)</f>
        <v>0.23160892087648824</v>
      </c>
      <c r="GP5" s="14">
        <f t="shared" ref="GP5:GP25" si="91">GN5*GP$3</f>
        <v>0</v>
      </c>
    </row>
    <row r="6" spans="1:198" x14ac:dyDescent="0.25">
      <c r="A6" s="18" t="s">
        <v>26</v>
      </c>
      <c r="B6" s="23">
        <f t="shared" ref="B6:B25" si="92">F6+J6+N6+R6+V6+Z6+AD6+AH6+AL6+AP6+AT6+AX6+BB6+BF6+BJ6+BN6+BR6+BV6+BZ6+CD6+CH6+CL6+CP6+CT6+CX6+DB6+DF6+DJ6+DN6+DR6+DV6+DZ6+ED6+EH6+EL6+EP6+ET6+EX6+FB6+FF6+FJ6+FN6+FR6+FV6+FZ6+GD6+GH6+GL6+GP6</f>
        <v>9636607.743777439</v>
      </c>
      <c r="C6" s="216" t="s">
        <v>33</v>
      </c>
      <c r="D6" s="28">
        <f>IF(C6="x",'Gemensamma Tjänster'!$A10,0)</f>
        <v>398738</v>
      </c>
      <c r="E6" s="31">
        <f t="shared" si="0"/>
        <v>4.0391440545454321E-2</v>
      </c>
      <c r="F6" s="13">
        <f t="shared" si="1"/>
        <v>219390.43245600001</v>
      </c>
      <c r="G6" s="40" t="s">
        <v>33</v>
      </c>
      <c r="H6" s="28">
        <f>IF(G6="x",'Gemensamma Tjänster'!$A10,0)</f>
        <v>398738</v>
      </c>
      <c r="I6" s="31">
        <f t="shared" si="2"/>
        <v>3.854736214033383E-2</v>
      </c>
      <c r="J6" s="13">
        <f t="shared" si="3"/>
        <v>62203.127999999997</v>
      </c>
      <c r="K6" s="40" t="s">
        <v>33</v>
      </c>
      <c r="L6" s="28">
        <f>IF(K6="x",'Gemensamma Tjänster'!$A10,0)</f>
        <v>398738</v>
      </c>
      <c r="M6" s="31">
        <f t="shared" si="4"/>
        <v>3.8186400252444838E-2</v>
      </c>
      <c r="N6" s="13">
        <f t="shared" si="5"/>
        <v>62203.127999999997</v>
      </c>
      <c r="O6" s="40"/>
      <c r="P6" s="28">
        <f>IF(O6="x",'Gemensamma Tjänster'!$A10,0)</f>
        <v>0</v>
      </c>
      <c r="Q6" s="31">
        <f t="shared" si="6"/>
        <v>0</v>
      </c>
      <c r="R6" s="13">
        <f t="shared" si="7"/>
        <v>0</v>
      </c>
      <c r="S6" s="40" t="s">
        <v>33</v>
      </c>
      <c r="T6" s="28">
        <f>IF(S6="x",'Gemensamma Tjänster'!$A10,0)</f>
        <v>398738</v>
      </c>
      <c r="U6" s="31">
        <f t="shared" si="8"/>
        <v>3.7964348903961255E-2</v>
      </c>
      <c r="V6" s="13">
        <f t="shared" si="9"/>
        <v>62203.127999999997</v>
      </c>
      <c r="W6" s="40" t="s">
        <v>33</v>
      </c>
      <c r="X6" s="28">
        <f>IF(W6="x",'Gemensamma Tjänster'!$A10,0)</f>
        <v>398738</v>
      </c>
      <c r="Y6" s="31">
        <f t="shared" si="10"/>
        <v>3.8186400252444838E-2</v>
      </c>
      <c r="Z6" s="13">
        <f t="shared" ref="Z5:Z25" si="93">X6*Z$3</f>
        <v>467972.79288240004</v>
      </c>
      <c r="AA6" s="40" t="s">
        <v>33</v>
      </c>
      <c r="AB6" s="28">
        <f>IF(AA6="x",'Gemensamma Tjänster'!$A10,0)</f>
        <v>398738</v>
      </c>
      <c r="AC6" s="31">
        <f t="shared" si="11"/>
        <v>8.5068244386073605E-2</v>
      </c>
      <c r="AD6" s="13">
        <f t="shared" si="12"/>
        <v>152671.35736320002</v>
      </c>
      <c r="AE6" s="40" t="s">
        <v>33</v>
      </c>
      <c r="AF6" s="28">
        <f>IF(AE6="x",'Gemensamma Tjänster'!$A10,0)</f>
        <v>398738</v>
      </c>
      <c r="AG6" s="31">
        <f t="shared" si="13"/>
        <v>3.7964348903961255E-2</v>
      </c>
      <c r="AH6" s="218">
        <v>52000</v>
      </c>
      <c r="AI6" s="40" t="s">
        <v>33</v>
      </c>
      <c r="AJ6" s="28">
        <f>IF(AI6="x",'Gemensamma Tjänster'!$A10,0)</f>
        <v>398738</v>
      </c>
      <c r="AK6" s="31">
        <f t="shared" si="14"/>
        <v>3.7964348903961255E-2</v>
      </c>
      <c r="AL6" s="218">
        <v>1609074.3552000001</v>
      </c>
      <c r="AM6" s="40" t="s">
        <v>33</v>
      </c>
      <c r="AN6" s="28">
        <f>IF(AM6="x",'Gemensamma Tjänster'!$A10,0)</f>
        <v>398738</v>
      </c>
      <c r="AO6" s="31">
        <f t="shared" si="15"/>
        <v>3.7964348903961255E-2</v>
      </c>
      <c r="AP6" s="218">
        <f t="shared" si="16"/>
        <v>2053111.9814884644</v>
      </c>
      <c r="AQ6" s="40" t="s">
        <v>33</v>
      </c>
      <c r="AR6" s="28">
        <f>IF(AQ6="x",'Gemensamma Tjänster'!$A10,0)</f>
        <v>398738</v>
      </c>
      <c r="AS6" s="31">
        <f t="shared" si="17"/>
        <v>3.7964348903961255E-2</v>
      </c>
      <c r="AT6" s="218">
        <f t="shared" si="18"/>
        <v>0</v>
      </c>
      <c r="AU6" s="40" t="s">
        <v>33</v>
      </c>
      <c r="AV6" s="28">
        <f>IF(AU6="x",'Gemensamma Tjänster'!$A10,0)</f>
        <v>398738</v>
      </c>
      <c r="AW6" s="31">
        <f t="shared" si="19"/>
        <v>4.0010451696724993E-2</v>
      </c>
      <c r="AX6" s="13">
        <f t="shared" si="20"/>
        <v>0</v>
      </c>
      <c r="AY6" s="40" t="s">
        <v>33</v>
      </c>
      <c r="AZ6" s="28">
        <f>IF(AY6="x",'Gemensamma Tjänster'!$A10,0)</f>
        <v>398738</v>
      </c>
      <c r="BA6" s="31">
        <f t="shared" si="21"/>
        <v>5.1233548235893933E-2</v>
      </c>
      <c r="BB6" s="13">
        <f t="shared" si="22"/>
        <v>309039.23927968001</v>
      </c>
      <c r="BC6" s="40"/>
      <c r="BD6" s="28">
        <f>IF(BC6="x",'Gemensamma Tjänster'!$A10,0)</f>
        <v>0</v>
      </c>
      <c r="BE6" s="31">
        <f t="shared" si="23"/>
        <v>0</v>
      </c>
      <c r="BF6" s="13">
        <f t="shared" si="24"/>
        <v>0</v>
      </c>
      <c r="BG6" s="40" t="s">
        <v>33</v>
      </c>
      <c r="BH6" s="28">
        <f>IF(BG6="x",'Gemensamma Tjänster'!$A10,0)</f>
        <v>398738</v>
      </c>
      <c r="BI6" s="31">
        <f t="shared" si="25"/>
        <v>4.0778783144944174E-2</v>
      </c>
      <c r="BJ6" s="13">
        <f t="shared" si="26"/>
        <v>0</v>
      </c>
      <c r="BK6" s="40" t="s">
        <v>33</v>
      </c>
      <c r="BL6" s="28">
        <f>IF(BK6="x",'Gemensamma Tjänster'!$A10,0)</f>
        <v>398738</v>
      </c>
      <c r="BM6" s="31">
        <f t="shared" si="27"/>
        <v>4.5511630611810003E-2</v>
      </c>
      <c r="BN6" s="13">
        <f t="shared" si="28"/>
        <v>54228.686990400005</v>
      </c>
      <c r="BO6" s="40" t="s">
        <v>33</v>
      </c>
      <c r="BP6" s="28">
        <f>IF(BO6="x",'Gemensamma Tjänster'!$A10,0)</f>
        <v>398738</v>
      </c>
      <c r="BQ6" s="31">
        <f t="shared" si="29"/>
        <v>3.7964348903961255E-2</v>
      </c>
      <c r="BR6" s="218">
        <v>230187.36000000002</v>
      </c>
      <c r="BS6" s="40"/>
      <c r="BT6" s="28">
        <f>IF(BS6="x",'Gemensamma Tjänster'!$A10,0)</f>
        <v>0</v>
      </c>
      <c r="BU6" s="31">
        <f t="shared" si="30"/>
        <v>0</v>
      </c>
      <c r="BV6" s="13">
        <f t="shared" si="31"/>
        <v>0</v>
      </c>
      <c r="BW6" s="40" t="s">
        <v>33</v>
      </c>
      <c r="BX6" s="28">
        <f>IF(BW6="x",'Gemensamma Tjänster'!$A10,0)</f>
        <v>398738</v>
      </c>
      <c r="BY6" s="31">
        <f t="shared" si="32"/>
        <v>4.0778783144944174E-2</v>
      </c>
      <c r="BZ6" s="218">
        <v>0</v>
      </c>
      <c r="CA6" s="40" t="s">
        <v>33</v>
      </c>
      <c r="CB6" s="28">
        <f>IF(CA6="x",'Gemensamma Tjänster'!$A10,0)</f>
        <v>398738</v>
      </c>
      <c r="CC6" s="31">
        <f t="shared" si="33"/>
        <v>3.7964348903961255E-2</v>
      </c>
      <c r="CD6" s="13">
        <f t="shared" si="34"/>
        <v>141839.80642517921</v>
      </c>
      <c r="CE6" s="40"/>
      <c r="CF6" s="28">
        <f>IF(CE6="x",'Gemensamma Tjänster'!$A10,0)</f>
        <v>0</v>
      </c>
      <c r="CG6" s="31">
        <f t="shared" si="35"/>
        <v>0</v>
      </c>
      <c r="CH6" s="13">
        <f t="shared" si="36"/>
        <v>0</v>
      </c>
      <c r="CI6" s="40" t="s">
        <v>33</v>
      </c>
      <c r="CJ6" s="28">
        <f>IF(CI6="x",'Gemensamma Tjänster'!$A10,0)</f>
        <v>398738</v>
      </c>
      <c r="CK6" s="31">
        <f t="shared" si="37"/>
        <v>3.8986883488824384E-2</v>
      </c>
      <c r="CL6" s="13">
        <f t="shared" ref="CL6:CL25" si="94">CJ6*CL$3</f>
        <v>539093.77600000007</v>
      </c>
      <c r="CM6" s="40" t="s">
        <v>33</v>
      </c>
      <c r="CN6" s="28">
        <f>IF(CM6="x",'Gemensamma Tjänster'!$A10,0)</f>
        <v>398738</v>
      </c>
      <c r="CO6" s="31">
        <f t="shared" si="38"/>
        <v>9.962529766686147E-2</v>
      </c>
      <c r="CP6" s="13">
        <f t="shared" si="39"/>
        <v>2985750.1440000003</v>
      </c>
      <c r="CQ6" s="40" t="s">
        <v>33</v>
      </c>
      <c r="CR6" s="28">
        <f>IF(CQ6="x",'Gemensamma Tjänster'!$A10,0)</f>
        <v>398738</v>
      </c>
      <c r="CS6" s="31">
        <f t="shared" si="40"/>
        <v>8.7426899046135598E-2</v>
      </c>
      <c r="CT6" s="13">
        <f t="shared" si="41"/>
        <v>300049.10412734404</v>
      </c>
      <c r="CU6" s="40" t="s">
        <v>33</v>
      </c>
      <c r="CV6" s="28">
        <f>IF(CU6="x",'Gemensamma Tjänster'!$A10,0)</f>
        <v>398738</v>
      </c>
      <c r="CW6" s="31">
        <f t="shared" si="42"/>
        <v>5.0621292711850611E-2</v>
      </c>
      <c r="CX6" s="13">
        <f t="shared" si="43"/>
        <v>335589.32356477086</v>
      </c>
      <c r="CY6" s="40"/>
      <c r="CZ6" s="28">
        <f>IF(CY6="x",'Gemensamma Tjänster'!$A10,0)</f>
        <v>0</v>
      </c>
      <c r="DA6" s="31">
        <f t="shared" si="44"/>
        <v>0</v>
      </c>
      <c r="DB6" s="13">
        <f t="shared" si="45"/>
        <v>0</v>
      </c>
      <c r="DC6" s="40"/>
      <c r="DD6" s="28">
        <f>IF(DC6="x",'Gemensamma Tjänster'!$A10,0)</f>
        <v>0</v>
      </c>
      <c r="DE6" s="31">
        <f t="shared" si="46"/>
        <v>0</v>
      </c>
      <c r="DF6" s="13">
        <f t="shared" si="47"/>
        <v>0</v>
      </c>
      <c r="DG6" s="40"/>
      <c r="DH6" s="28">
        <f>IF(DG6="x",'Gemensamma Tjänster'!$A10,0)</f>
        <v>0</v>
      </c>
      <c r="DI6" s="31">
        <f t="shared" si="48"/>
        <v>0</v>
      </c>
      <c r="DJ6" s="13">
        <f t="shared" si="49"/>
        <v>0</v>
      </c>
      <c r="DK6" s="40" t="s">
        <v>33</v>
      </c>
      <c r="DL6" s="28">
        <f>IF(DK6="x",'Gemensamma Tjänster'!$A10,0)</f>
        <v>398738</v>
      </c>
      <c r="DM6" s="31">
        <f t="shared" si="50"/>
        <v>3.7964348903961255E-2</v>
      </c>
      <c r="DN6" s="13">
        <f t="shared" si="51"/>
        <v>0</v>
      </c>
      <c r="DO6" s="40" t="s">
        <v>33</v>
      </c>
      <c r="DP6" s="28">
        <f>IF(DO6="x",'Gemensamma Tjänster'!$A10,0)</f>
        <v>398738</v>
      </c>
      <c r="DQ6" s="31">
        <f t="shared" si="52"/>
        <v>3.7964348903961255E-2</v>
      </c>
      <c r="DR6" s="13">
        <f t="shared" si="53"/>
        <v>0</v>
      </c>
      <c r="DS6" s="40" t="s">
        <v>33</v>
      </c>
      <c r="DT6" s="28">
        <f>IF(DS6="x",'Gemensamma Tjänster'!$A10,0)</f>
        <v>398738</v>
      </c>
      <c r="DU6" s="31">
        <f t="shared" si="54"/>
        <v>3.7964348903961255E-2</v>
      </c>
      <c r="DV6" s="13">
        <f t="shared" si="55"/>
        <v>0</v>
      </c>
      <c r="DW6" s="40" t="s">
        <v>33</v>
      </c>
      <c r="DX6" s="28">
        <f>IF(DW6="x",'Gemensamma Tjänster'!$A10,0)</f>
        <v>398738</v>
      </c>
      <c r="DY6" s="31">
        <f t="shared" si="56"/>
        <v>3.7964348903961255E-2</v>
      </c>
      <c r="DZ6" s="13">
        <f t="shared" si="57"/>
        <v>0</v>
      </c>
      <c r="EA6" s="40" t="s">
        <v>33</v>
      </c>
      <c r="EB6" s="28">
        <f>IF(EA6="x",'Gemensamma Tjänster'!$A10,0)</f>
        <v>398738</v>
      </c>
      <c r="EC6" s="31">
        <f t="shared" si="58"/>
        <v>3.7964348903961255E-2</v>
      </c>
      <c r="ED6" s="13">
        <f t="shared" si="59"/>
        <v>0</v>
      </c>
      <c r="EE6" s="40" t="s">
        <v>33</v>
      </c>
      <c r="EF6" s="28">
        <f>IF(EE6="x",'Gemensamma Tjänster'!$A10,0)</f>
        <v>398738</v>
      </c>
      <c r="EG6" s="31">
        <f t="shared" si="60"/>
        <v>3.7964348903961255E-2</v>
      </c>
      <c r="EH6" s="13">
        <f t="shared" si="61"/>
        <v>0</v>
      </c>
      <c r="EI6" s="40" t="s">
        <v>33</v>
      </c>
      <c r="EJ6" s="28">
        <f>IF(EI6="x",'Gemensamma Tjänster'!$A10,0)</f>
        <v>398738</v>
      </c>
      <c r="EK6" s="31">
        <f t="shared" si="62"/>
        <v>3.7964348903961255E-2</v>
      </c>
      <c r="EL6" s="13">
        <f t="shared" si="63"/>
        <v>0</v>
      </c>
      <c r="EM6" s="40" t="s">
        <v>33</v>
      </c>
      <c r="EN6" s="28">
        <f>IF(EM6="x",'Gemensamma Tjänster'!$A10,0)</f>
        <v>398738</v>
      </c>
      <c r="EO6" s="31">
        <f t="shared" si="64"/>
        <v>3.7964348903961255E-2</v>
      </c>
      <c r="EP6" s="13">
        <f t="shared" si="65"/>
        <v>0</v>
      </c>
      <c r="EQ6" s="40" t="s">
        <v>33</v>
      </c>
      <c r="ER6" s="28">
        <f>IF(EQ6="x",'Gemensamma Tjänster'!$A10,0)</f>
        <v>398738</v>
      </c>
      <c r="ES6" s="31">
        <f t="shared" si="66"/>
        <v>3.7964348903961255E-2</v>
      </c>
      <c r="ET6" s="13">
        <f t="shared" si="67"/>
        <v>0</v>
      </c>
      <c r="EU6" s="40" t="s">
        <v>33</v>
      </c>
      <c r="EV6" s="28">
        <f>IF(EU6="x",'Gemensamma Tjänster'!$A10,0)</f>
        <v>398738</v>
      </c>
      <c r="EW6" s="31">
        <f t="shared" si="68"/>
        <v>3.7964348903961255E-2</v>
      </c>
      <c r="EX6" s="13">
        <f t="shared" si="69"/>
        <v>0</v>
      </c>
      <c r="EY6" s="40" t="s">
        <v>33</v>
      </c>
      <c r="EZ6" s="28">
        <f>IF(EY6="x",'Gemensamma Tjänster'!$A10,0)</f>
        <v>398738</v>
      </c>
      <c r="FA6" s="31">
        <f t="shared" si="70"/>
        <v>3.7964348903961255E-2</v>
      </c>
      <c r="FB6" s="13">
        <f t="shared" si="71"/>
        <v>0</v>
      </c>
      <c r="FC6" s="40" t="s">
        <v>33</v>
      </c>
      <c r="FD6" s="28">
        <f>IF(FC6="x",'Gemensamma Tjänster'!$A10,0)</f>
        <v>398738</v>
      </c>
      <c r="FE6" s="31">
        <f t="shared" si="72"/>
        <v>3.7964348903961255E-2</v>
      </c>
      <c r="FF6" s="13">
        <f t="shared" si="73"/>
        <v>0</v>
      </c>
      <c r="FG6" s="40" t="s">
        <v>33</v>
      </c>
      <c r="FH6" s="28">
        <f>IF(FG6="x",'Gemensamma Tjänster'!$A10,0)</f>
        <v>398738</v>
      </c>
      <c r="FI6" s="31">
        <f t="shared" si="74"/>
        <v>3.7964348903961255E-2</v>
      </c>
      <c r="FJ6" s="13">
        <f t="shared" si="75"/>
        <v>0</v>
      </c>
      <c r="FK6" s="40" t="s">
        <v>33</v>
      </c>
      <c r="FL6" s="28">
        <f>IF(FK6="x",'Gemensamma Tjänster'!$A10,0)</f>
        <v>398738</v>
      </c>
      <c r="FM6" s="31">
        <f t="shared" si="76"/>
        <v>3.7964348903961255E-2</v>
      </c>
      <c r="FN6" s="13">
        <f t="shared" si="77"/>
        <v>0</v>
      </c>
      <c r="FO6" s="40" t="s">
        <v>33</v>
      </c>
      <c r="FP6" s="28">
        <f>IF(FO6="x",'Gemensamma Tjänster'!$A10,0)</f>
        <v>398738</v>
      </c>
      <c r="FQ6" s="31">
        <f t="shared" si="78"/>
        <v>3.7964348903961255E-2</v>
      </c>
      <c r="FR6" s="13">
        <f t="shared" si="79"/>
        <v>0</v>
      </c>
      <c r="FS6" s="40" t="s">
        <v>33</v>
      </c>
      <c r="FT6" s="28">
        <f>IF(FS6="x",'Gemensamma Tjänster'!$A10,0)</f>
        <v>398738</v>
      </c>
      <c r="FU6" s="31">
        <f t="shared" si="80"/>
        <v>3.7964348903961255E-2</v>
      </c>
      <c r="FV6" s="13">
        <f t="shared" si="81"/>
        <v>0</v>
      </c>
      <c r="FW6" s="40" t="s">
        <v>33</v>
      </c>
      <c r="FX6" s="28">
        <f>IF(FW6="x",'Gemensamma Tjänster'!$A10,0)</f>
        <v>398738</v>
      </c>
      <c r="FY6" s="31">
        <f t="shared" si="82"/>
        <v>3.7964348903961255E-2</v>
      </c>
      <c r="FZ6" s="13">
        <f t="shared" si="83"/>
        <v>0</v>
      </c>
      <c r="GA6" s="40" t="s">
        <v>33</v>
      </c>
      <c r="GB6" s="28">
        <f>IF(GA6="x",'Gemensamma Tjänster'!$A10,0)</f>
        <v>398738</v>
      </c>
      <c r="GC6" s="31">
        <f t="shared" si="84"/>
        <v>3.7964348903961255E-2</v>
      </c>
      <c r="GD6" s="13">
        <f t="shared" si="85"/>
        <v>0</v>
      </c>
      <c r="GE6" s="40" t="s">
        <v>33</v>
      </c>
      <c r="GF6" s="28">
        <f>IF(GE6="x",'Gemensamma Tjänster'!$A10,0)</f>
        <v>398738</v>
      </c>
      <c r="GG6" s="31">
        <f t="shared" si="86"/>
        <v>3.7964348903961255E-2</v>
      </c>
      <c r="GH6" s="13">
        <f t="shared" si="87"/>
        <v>0</v>
      </c>
      <c r="GI6" s="40" t="s">
        <v>33</v>
      </c>
      <c r="GJ6" s="28">
        <f>IF(GI6="x",'Gemensamma Tjänster'!$A10,0)</f>
        <v>398738</v>
      </c>
      <c r="GK6" s="31">
        <f t="shared" si="88"/>
        <v>3.7964348903961255E-2</v>
      </c>
      <c r="GL6" s="13">
        <f t="shared" si="89"/>
        <v>0</v>
      </c>
      <c r="GM6" s="40" t="s">
        <v>33</v>
      </c>
      <c r="GN6" s="28">
        <f>IF(GM6="x",'Gemensamma Tjänster'!$A10,0)</f>
        <v>398738</v>
      </c>
      <c r="GO6" s="31">
        <f t="shared" si="90"/>
        <v>3.7964348903961255E-2</v>
      </c>
      <c r="GP6" s="13">
        <f t="shared" si="91"/>
        <v>0</v>
      </c>
    </row>
    <row r="7" spans="1:198" x14ac:dyDescent="0.25">
      <c r="A7" s="19" t="s">
        <v>117</v>
      </c>
      <c r="B7" s="24">
        <f t="shared" si="92"/>
        <v>5480023.2175665069</v>
      </c>
      <c r="C7" s="215" t="s">
        <v>33</v>
      </c>
      <c r="D7" s="29">
        <f>IF(C7="x",'Gemensamma Tjänster'!$A11,0)</f>
        <v>302711</v>
      </c>
      <c r="E7" s="32">
        <f t="shared" si="0"/>
        <v>3.0664078565260957E-2</v>
      </c>
      <c r="F7" s="14">
        <f t="shared" si="1"/>
        <v>166555.224732</v>
      </c>
      <c r="G7" s="41" t="s">
        <v>33</v>
      </c>
      <c r="H7" s="29">
        <f>IF(G7="x",'Gemensamma Tjänster'!$A11,0)</f>
        <v>302711</v>
      </c>
      <c r="I7" s="32">
        <f t="shared" si="2"/>
        <v>2.926410460217635E-2</v>
      </c>
      <c r="J7" s="14">
        <f t="shared" si="3"/>
        <v>47222.915999999997</v>
      </c>
      <c r="K7" s="41" t="s">
        <v>33</v>
      </c>
      <c r="L7" s="29">
        <f>IF(K7="x",'Gemensamma Tjänster'!$A11,0)</f>
        <v>302711</v>
      </c>
      <c r="M7" s="32">
        <f t="shared" si="4"/>
        <v>2.8990072194819229E-2</v>
      </c>
      <c r="N7" s="14">
        <f t="shared" si="5"/>
        <v>47222.915999999997</v>
      </c>
      <c r="O7" s="41" t="s">
        <v>33</v>
      </c>
      <c r="P7" s="29">
        <f>IF(O7="x",'Gemensamma Tjänster'!$A11,0)</f>
        <v>302711</v>
      </c>
      <c r="Q7" s="32">
        <f t="shared" si="6"/>
        <v>5.7888664656286351E-2</v>
      </c>
      <c r="R7" s="14">
        <f t="shared" si="7"/>
        <v>47222.915999999997</v>
      </c>
      <c r="S7" s="41" t="s">
        <v>33</v>
      </c>
      <c r="T7" s="29">
        <f>IF(S7="x",'Gemensamma Tjänster'!$A11,0)</f>
        <v>302711</v>
      </c>
      <c r="U7" s="32">
        <f t="shared" si="8"/>
        <v>2.882149687530914E-2</v>
      </c>
      <c r="V7" s="14">
        <f t="shared" si="9"/>
        <v>47222.915999999997</v>
      </c>
      <c r="W7" s="41" t="s">
        <v>33</v>
      </c>
      <c r="X7" s="29">
        <f>IF(W7="x",'Gemensamma Tjänster'!$A11,0)</f>
        <v>302711</v>
      </c>
      <c r="Y7" s="32">
        <f t="shared" si="10"/>
        <v>2.8990072194819229E-2</v>
      </c>
      <c r="Z7" s="14">
        <f t="shared" si="93"/>
        <v>355272.16394280002</v>
      </c>
      <c r="AA7" s="41"/>
      <c r="AB7" s="29">
        <f>IF(AA7="x",'Gemensamma Tjänster'!$A11,0)</f>
        <v>0</v>
      </c>
      <c r="AC7" s="32">
        <f t="shared" si="11"/>
        <v>0</v>
      </c>
      <c r="AD7" s="14">
        <f t="shared" si="12"/>
        <v>0</v>
      </c>
      <c r="AE7" s="41" t="s">
        <v>33</v>
      </c>
      <c r="AF7" s="29">
        <f>IF(AE7="x",'Gemensamma Tjänster'!$A11,0)</f>
        <v>302711</v>
      </c>
      <c r="AG7" s="32">
        <f t="shared" si="13"/>
        <v>2.882149687530914E-2</v>
      </c>
      <c r="AH7" s="91">
        <v>52000</v>
      </c>
      <c r="AI7" s="41" t="s">
        <v>33</v>
      </c>
      <c r="AJ7" s="29">
        <f>IF(AI7="x",'Gemensamma Tjänster'!$A11,0)</f>
        <v>302711</v>
      </c>
      <c r="AK7" s="32">
        <f t="shared" si="14"/>
        <v>2.882149687530914E-2</v>
      </c>
      <c r="AL7" s="91">
        <v>991972.8</v>
      </c>
      <c r="AM7" s="41" t="s">
        <v>33</v>
      </c>
      <c r="AN7" s="29">
        <f>IF(AM7="x",'Gemensamma Tjänster'!$A11,0)</f>
        <v>302711</v>
      </c>
      <c r="AO7" s="32">
        <f t="shared" si="15"/>
        <v>2.882149687530914E-2</v>
      </c>
      <c r="AP7" s="91">
        <f t="shared" si="16"/>
        <v>1558666.5455220083</v>
      </c>
      <c r="AQ7" s="41" t="s">
        <v>33</v>
      </c>
      <c r="AR7" s="29">
        <f>IF(AQ7="x",'Gemensamma Tjänster'!$A11,0)</f>
        <v>302711</v>
      </c>
      <c r="AS7" s="32">
        <f t="shared" si="17"/>
        <v>2.882149687530914E-2</v>
      </c>
      <c r="AT7" s="91">
        <f t="shared" si="18"/>
        <v>0</v>
      </c>
      <c r="AU7" s="41" t="s">
        <v>33</v>
      </c>
      <c r="AV7" s="29">
        <f>IF(AU7="x",'Gemensamma Tjänster'!$A11,0)</f>
        <v>302711</v>
      </c>
      <c r="AW7" s="32">
        <f t="shared" si="19"/>
        <v>3.0374842236173427E-2</v>
      </c>
      <c r="AX7" s="14">
        <f t="shared" si="20"/>
        <v>0</v>
      </c>
      <c r="AY7" s="41" t="s">
        <v>33</v>
      </c>
      <c r="AZ7" s="29">
        <f>IF(AY7="x",'Gemensamma Tjänster'!$A11,0)</f>
        <v>302711</v>
      </c>
      <c r="BA7" s="32">
        <f t="shared" si="21"/>
        <v>3.8895110624108283E-2</v>
      </c>
      <c r="BB7" s="14">
        <f t="shared" si="22"/>
        <v>234614.15054895999</v>
      </c>
      <c r="BC7" s="41"/>
      <c r="BD7" s="29">
        <f>IF(BC7="x",'Gemensamma Tjänster'!$A11,0)</f>
        <v>0</v>
      </c>
      <c r="BE7" s="32">
        <f t="shared" si="23"/>
        <v>0</v>
      </c>
      <c r="BF7" s="14">
        <f t="shared" si="24"/>
        <v>0</v>
      </c>
      <c r="BG7" s="41" t="s">
        <v>33</v>
      </c>
      <c r="BH7" s="29">
        <f>IF(BG7="x",'Gemensamma Tjänster'!$A11,0)</f>
        <v>302711</v>
      </c>
      <c r="BI7" s="32">
        <f t="shared" si="25"/>
        <v>3.0958138488403904E-2</v>
      </c>
      <c r="BJ7" s="14">
        <f t="shared" si="26"/>
        <v>0</v>
      </c>
      <c r="BK7" s="41"/>
      <c r="BL7" s="29">
        <f>IF(BK7="x",'Gemensamma Tjänster'!$A11,0)</f>
        <v>0</v>
      </c>
      <c r="BM7" s="32">
        <f t="shared" si="27"/>
        <v>0</v>
      </c>
      <c r="BN7" s="14">
        <f t="shared" si="28"/>
        <v>0</v>
      </c>
      <c r="BO7" s="41" t="s">
        <v>33</v>
      </c>
      <c r="BP7" s="29">
        <f>IF(BO7="x",'Gemensamma Tjänster'!$A11,0)</f>
        <v>302711</v>
      </c>
      <c r="BQ7" s="32">
        <f t="shared" si="29"/>
        <v>2.882149687530914E-2</v>
      </c>
      <c r="BR7" s="91">
        <v>26734.240000000002</v>
      </c>
      <c r="BS7" s="41"/>
      <c r="BT7" s="29">
        <f>IF(BS7="x",'Gemensamma Tjänster'!$A11,0)</f>
        <v>0</v>
      </c>
      <c r="BU7" s="32">
        <f t="shared" si="30"/>
        <v>0</v>
      </c>
      <c r="BV7" s="14">
        <f t="shared" si="31"/>
        <v>0</v>
      </c>
      <c r="BW7" s="41" t="s">
        <v>33</v>
      </c>
      <c r="BX7" s="29">
        <f>IF(BW7="x",'Gemensamma Tjänster'!$A11,0)</f>
        <v>302711</v>
      </c>
      <c r="BY7" s="32">
        <f t="shared" si="32"/>
        <v>3.0958138488403904E-2</v>
      </c>
      <c r="BZ7" s="91">
        <v>1133600</v>
      </c>
      <c r="CA7" s="41" t="s">
        <v>33</v>
      </c>
      <c r="CB7" s="29">
        <f>IF(CA7="x",'Gemensamma Tjänster'!$A11,0)</f>
        <v>302711</v>
      </c>
      <c r="CC7" s="32">
        <f t="shared" si="33"/>
        <v>2.882149687530914E-2</v>
      </c>
      <c r="CD7" s="14">
        <f t="shared" si="34"/>
        <v>107680.90736968241</v>
      </c>
      <c r="CE7" s="41"/>
      <c r="CF7" s="29">
        <f>IF(CE7="x",'Gemensamma Tjänster'!$A11,0)</f>
        <v>0</v>
      </c>
      <c r="CG7" s="32">
        <f t="shared" si="35"/>
        <v>0</v>
      </c>
      <c r="CH7" s="14">
        <f t="shared" si="36"/>
        <v>0</v>
      </c>
      <c r="CI7" s="41" t="s">
        <v>33</v>
      </c>
      <c r="CJ7" s="29">
        <f>IF(CI7="x",'Gemensamma Tjänster'!$A11,0)</f>
        <v>302711</v>
      </c>
      <c r="CK7" s="32">
        <f t="shared" si="37"/>
        <v>2.9597777206550463E-2</v>
      </c>
      <c r="CL7" s="14">
        <f t="shared" si="94"/>
        <v>409265.27200000006</v>
      </c>
      <c r="CM7" s="41"/>
      <c r="CN7" s="29">
        <f>IF(CM7="x",'Gemensamma Tjänster'!$A11,0)</f>
        <v>0</v>
      </c>
      <c r="CO7" s="32">
        <f t="shared" si="38"/>
        <v>0</v>
      </c>
      <c r="CP7" s="14">
        <f t="shared" si="39"/>
        <v>0</v>
      </c>
      <c r="CQ7" s="41"/>
      <c r="CR7" s="29">
        <f>IF(CQ7="x",'Gemensamma Tjänster'!$A11,0)</f>
        <v>0</v>
      </c>
      <c r="CS7" s="32">
        <f t="shared" si="40"/>
        <v>0</v>
      </c>
      <c r="CT7" s="14">
        <f t="shared" si="41"/>
        <v>0</v>
      </c>
      <c r="CU7" s="41" t="s">
        <v>33</v>
      </c>
      <c r="CV7" s="29">
        <f>IF(CU7="x",'Gemensamma Tjänster'!$A11,0)</f>
        <v>302711</v>
      </c>
      <c r="CW7" s="32">
        <f t="shared" si="42"/>
        <v>3.8430302951053104E-2</v>
      </c>
      <c r="CX7" s="14">
        <f t="shared" si="43"/>
        <v>254770.24945105647</v>
      </c>
      <c r="CY7" s="41"/>
      <c r="CZ7" s="29">
        <f>IF(CY7="x",'Gemensamma Tjänster'!$A11,0)</f>
        <v>0</v>
      </c>
      <c r="DA7" s="32">
        <f t="shared" si="44"/>
        <v>0</v>
      </c>
      <c r="DB7" s="14">
        <f t="shared" si="45"/>
        <v>0</v>
      </c>
      <c r="DC7" s="41"/>
      <c r="DD7" s="29">
        <f>IF(DC7="x",'Gemensamma Tjänster'!$A11,0)</f>
        <v>0</v>
      </c>
      <c r="DE7" s="32">
        <f t="shared" si="46"/>
        <v>0</v>
      </c>
      <c r="DF7" s="14">
        <f t="shared" si="47"/>
        <v>0</v>
      </c>
      <c r="DG7" s="41"/>
      <c r="DH7" s="29">
        <f>IF(DG7="x",'Gemensamma Tjänster'!$A11,0)</f>
        <v>0</v>
      </c>
      <c r="DI7" s="32">
        <f t="shared" si="48"/>
        <v>0</v>
      </c>
      <c r="DJ7" s="14">
        <f t="shared" si="49"/>
        <v>0</v>
      </c>
      <c r="DK7" s="41" t="s">
        <v>33</v>
      </c>
      <c r="DL7" s="29">
        <f>IF(DK7="x",'Gemensamma Tjänster'!$A11,0)</f>
        <v>302711</v>
      </c>
      <c r="DM7" s="32">
        <f t="shared" si="50"/>
        <v>2.882149687530914E-2</v>
      </c>
      <c r="DN7" s="14">
        <f t="shared" si="51"/>
        <v>0</v>
      </c>
      <c r="DO7" s="41" t="s">
        <v>33</v>
      </c>
      <c r="DP7" s="29">
        <f>IF(DO7="x",'Gemensamma Tjänster'!$A11,0)</f>
        <v>302711</v>
      </c>
      <c r="DQ7" s="32">
        <f t="shared" si="52"/>
        <v>2.882149687530914E-2</v>
      </c>
      <c r="DR7" s="14">
        <f t="shared" si="53"/>
        <v>0</v>
      </c>
      <c r="DS7" s="41" t="s">
        <v>33</v>
      </c>
      <c r="DT7" s="29">
        <f>IF(DS7="x",'Gemensamma Tjänster'!$A11,0)</f>
        <v>302711</v>
      </c>
      <c r="DU7" s="32">
        <f t="shared" si="54"/>
        <v>2.882149687530914E-2</v>
      </c>
      <c r="DV7" s="14">
        <f t="shared" si="55"/>
        <v>0</v>
      </c>
      <c r="DW7" s="41" t="s">
        <v>33</v>
      </c>
      <c r="DX7" s="29">
        <f>IF(DW7="x",'Gemensamma Tjänster'!$A11,0)</f>
        <v>302711</v>
      </c>
      <c r="DY7" s="32">
        <f t="shared" si="56"/>
        <v>2.882149687530914E-2</v>
      </c>
      <c r="DZ7" s="14">
        <f t="shared" si="57"/>
        <v>0</v>
      </c>
      <c r="EA7" s="41" t="s">
        <v>33</v>
      </c>
      <c r="EB7" s="29">
        <f>IF(EA7="x",'Gemensamma Tjänster'!$A11,0)</f>
        <v>302711</v>
      </c>
      <c r="EC7" s="32">
        <f t="shared" si="58"/>
        <v>2.882149687530914E-2</v>
      </c>
      <c r="ED7" s="14">
        <f t="shared" si="59"/>
        <v>0</v>
      </c>
      <c r="EE7" s="41" t="s">
        <v>33</v>
      </c>
      <c r="EF7" s="29">
        <f>IF(EE7="x",'Gemensamma Tjänster'!$A11,0)</f>
        <v>302711</v>
      </c>
      <c r="EG7" s="32">
        <f t="shared" si="60"/>
        <v>2.882149687530914E-2</v>
      </c>
      <c r="EH7" s="14">
        <f t="shared" si="61"/>
        <v>0</v>
      </c>
      <c r="EI7" s="41" t="s">
        <v>33</v>
      </c>
      <c r="EJ7" s="29">
        <f>IF(EI7="x",'Gemensamma Tjänster'!$A11,0)</f>
        <v>302711</v>
      </c>
      <c r="EK7" s="32">
        <f t="shared" si="62"/>
        <v>2.882149687530914E-2</v>
      </c>
      <c r="EL7" s="14">
        <f t="shared" si="63"/>
        <v>0</v>
      </c>
      <c r="EM7" s="41" t="s">
        <v>33</v>
      </c>
      <c r="EN7" s="29">
        <f>IF(EM7="x",'Gemensamma Tjänster'!$A11,0)</f>
        <v>302711</v>
      </c>
      <c r="EO7" s="32">
        <f t="shared" si="64"/>
        <v>2.882149687530914E-2</v>
      </c>
      <c r="EP7" s="14">
        <f t="shared" si="65"/>
        <v>0</v>
      </c>
      <c r="EQ7" s="41" t="s">
        <v>33</v>
      </c>
      <c r="ER7" s="29">
        <f>IF(EQ7="x",'Gemensamma Tjänster'!$A11,0)</f>
        <v>302711</v>
      </c>
      <c r="ES7" s="32">
        <f t="shared" si="66"/>
        <v>2.882149687530914E-2</v>
      </c>
      <c r="ET7" s="14">
        <f t="shared" si="67"/>
        <v>0</v>
      </c>
      <c r="EU7" s="41" t="s">
        <v>33</v>
      </c>
      <c r="EV7" s="29">
        <f>IF(EU7="x",'Gemensamma Tjänster'!$A11,0)</f>
        <v>302711</v>
      </c>
      <c r="EW7" s="32">
        <f t="shared" si="68"/>
        <v>2.882149687530914E-2</v>
      </c>
      <c r="EX7" s="14">
        <f t="shared" si="69"/>
        <v>0</v>
      </c>
      <c r="EY7" s="41" t="s">
        <v>33</v>
      </c>
      <c r="EZ7" s="29">
        <f>IF(EY7="x",'Gemensamma Tjänster'!$A11,0)</f>
        <v>302711</v>
      </c>
      <c r="FA7" s="32">
        <f t="shared" si="70"/>
        <v>2.882149687530914E-2</v>
      </c>
      <c r="FB7" s="14">
        <f t="shared" si="71"/>
        <v>0</v>
      </c>
      <c r="FC7" s="41" t="s">
        <v>33</v>
      </c>
      <c r="FD7" s="29">
        <f>IF(FC7="x",'Gemensamma Tjänster'!$A11,0)</f>
        <v>302711</v>
      </c>
      <c r="FE7" s="32">
        <f t="shared" si="72"/>
        <v>2.882149687530914E-2</v>
      </c>
      <c r="FF7" s="14">
        <f t="shared" si="73"/>
        <v>0</v>
      </c>
      <c r="FG7" s="41" t="s">
        <v>33</v>
      </c>
      <c r="FH7" s="29">
        <f>IF(FG7="x",'Gemensamma Tjänster'!$A11,0)</f>
        <v>302711</v>
      </c>
      <c r="FI7" s="32">
        <f t="shared" si="74"/>
        <v>2.882149687530914E-2</v>
      </c>
      <c r="FJ7" s="14">
        <f t="shared" si="75"/>
        <v>0</v>
      </c>
      <c r="FK7" s="41" t="s">
        <v>33</v>
      </c>
      <c r="FL7" s="29">
        <f>IF(FK7="x",'Gemensamma Tjänster'!$A11,0)</f>
        <v>302711</v>
      </c>
      <c r="FM7" s="32">
        <f t="shared" si="76"/>
        <v>2.882149687530914E-2</v>
      </c>
      <c r="FN7" s="14">
        <f t="shared" si="77"/>
        <v>0</v>
      </c>
      <c r="FO7" s="41" t="s">
        <v>33</v>
      </c>
      <c r="FP7" s="29">
        <f>IF(FO7="x",'Gemensamma Tjänster'!$A11,0)</f>
        <v>302711</v>
      </c>
      <c r="FQ7" s="32">
        <f t="shared" si="78"/>
        <v>2.882149687530914E-2</v>
      </c>
      <c r="FR7" s="14">
        <f t="shared" si="79"/>
        <v>0</v>
      </c>
      <c r="FS7" s="41" t="s">
        <v>33</v>
      </c>
      <c r="FT7" s="29">
        <f>IF(FS7="x",'Gemensamma Tjänster'!$A11,0)</f>
        <v>302711</v>
      </c>
      <c r="FU7" s="32">
        <f t="shared" si="80"/>
        <v>2.882149687530914E-2</v>
      </c>
      <c r="FV7" s="14">
        <f t="shared" si="81"/>
        <v>0</v>
      </c>
      <c r="FW7" s="41" t="s">
        <v>33</v>
      </c>
      <c r="FX7" s="29">
        <f>IF(FW7="x",'Gemensamma Tjänster'!$A11,0)</f>
        <v>302711</v>
      </c>
      <c r="FY7" s="32">
        <f t="shared" si="82"/>
        <v>2.882149687530914E-2</v>
      </c>
      <c r="FZ7" s="14">
        <f t="shared" si="83"/>
        <v>0</v>
      </c>
      <c r="GA7" s="41" t="s">
        <v>33</v>
      </c>
      <c r="GB7" s="29">
        <f>IF(GA7="x",'Gemensamma Tjänster'!$A11,0)</f>
        <v>302711</v>
      </c>
      <c r="GC7" s="32">
        <f t="shared" si="84"/>
        <v>2.882149687530914E-2</v>
      </c>
      <c r="GD7" s="14">
        <f t="shared" si="85"/>
        <v>0</v>
      </c>
      <c r="GE7" s="41" t="s">
        <v>33</v>
      </c>
      <c r="GF7" s="29">
        <f>IF(GE7="x",'Gemensamma Tjänster'!$A11,0)</f>
        <v>302711</v>
      </c>
      <c r="GG7" s="32">
        <f t="shared" si="86"/>
        <v>2.882149687530914E-2</v>
      </c>
      <c r="GH7" s="14">
        <f t="shared" si="87"/>
        <v>0</v>
      </c>
      <c r="GI7" s="41" t="s">
        <v>33</v>
      </c>
      <c r="GJ7" s="29">
        <f>IF(GI7="x",'Gemensamma Tjänster'!$A11,0)</f>
        <v>302711</v>
      </c>
      <c r="GK7" s="32">
        <f t="shared" si="88"/>
        <v>2.882149687530914E-2</v>
      </c>
      <c r="GL7" s="14">
        <f t="shared" si="89"/>
        <v>0</v>
      </c>
      <c r="GM7" s="41" t="s">
        <v>33</v>
      </c>
      <c r="GN7" s="29">
        <f>IF(GM7="x",'Gemensamma Tjänster'!$A11,0)</f>
        <v>302711</v>
      </c>
      <c r="GO7" s="32">
        <f t="shared" si="90"/>
        <v>2.882149687530914E-2</v>
      </c>
      <c r="GP7" s="14">
        <f t="shared" si="91"/>
        <v>0</v>
      </c>
    </row>
    <row r="8" spans="1:198" x14ac:dyDescent="0.25">
      <c r="A8" s="18" t="s">
        <v>9</v>
      </c>
      <c r="B8" s="23">
        <f t="shared" si="92"/>
        <v>11857456.455390435</v>
      </c>
      <c r="C8" s="216" t="s">
        <v>33</v>
      </c>
      <c r="D8" s="28">
        <f>IF(C8="x",'Gemensamma Tjänster'!$A12,0)</f>
        <v>471216</v>
      </c>
      <c r="E8" s="31">
        <f t="shared" si="0"/>
        <v>4.773333128035654E-2</v>
      </c>
      <c r="F8" s="13">
        <f t="shared" si="1"/>
        <v>259268.69779200002</v>
      </c>
      <c r="G8" s="40" t="s">
        <v>33</v>
      </c>
      <c r="H8" s="28">
        <f>IF(G8="x",'Gemensamma Tjänster'!$A12,0)</f>
        <v>471216</v>
      </c>
      <c r="I8" s="31">
        <f t="shared" si="2"/>
        <v>4.5554057547360784E-2</v>
      </c>
      <c r="J8" s="13">
        <f t="shared" si="3"/>
        <v>73509.695999999996</v>
      </c>
      <c r="K8" s="40" t="s">
        <v>33</v>
      </c>
      <c r="L8" s="28">
        <f>IF(K8="x",'Gemensamma Tjänster'!$A12,0)</f>
        <v>471216</v>
      </c>
      <c r="M8" s="31">
        <f t="shared" si="4"/>
        <v>4.5127484165933644E-2</v>
      </c>
      <c r="N8" s="13">
        <f t="shared" si="5"/>
        <v>73509.695999999996</v>
      </c>
      <c r="O8" s="40"/>
      <c r="P8" s="28">
        <f>IF(O8="x",'Gemensamma Tjänster'!$A12,0)</f>
        <v>0</v>
      </c>
      <c r="Q8" s="31">
        <f t="shared" si="6"/>
        <v>0</v>
      </c>
      <c r="R8" s="13">
        <f t="shared" si="7"/>
        <v>0</v>
      </c>
      <c r="S8" s="40" t="s">
        <v>33</v>
      </c>
      <c r="T8" s="28">
        <f>IF(S8="x",'Gemensamma Tjänster'!$A12,0)</f>
        <v>471216</v>
      </c>
      <c r="U8" s="31">
        <f t="shared" si="8"/>
        <v>4.48650708814535E-2</v>
      </c>
      <c r="V8" s="13">
        <f t="shared" si="9"/>
        <v>73509.695999999996</v>
      </c>
      <c r="W8" s="40" t="s">
        <v>33</v>
      </c>
      <c r="X8" s="28">
        <f>IF(W8="x",'Gemensamma Tjänster'!$A12,0)</f>
        <v>471216</v>
      </c>
      <c r="Y8" s="31">
        <f t="shared" si="10"/>
        <v>4.5127484165933644E-2</v>
      </c>
      <c r="Z8" s="13">
        <f t="shared" si="93"/>
        <v>553035.49591679999</v>
      </c>
      <c r="AA8" s="40" t="s">
        <v>33</v>
      </c>
      <c r="AB8" s="28">
        <f>IF(AA8="x",'Gemensamma Tjänster'!$A12,0)</f>
        <v>471216</v>
      </c>
      <c r="AC8" s="31">
        <f t="shared" si="11"/>
        <v>0.10053096982637236</v>
      </c>
      <c r="AD8" s="13">
        <f t="shared" si="12"/>
        <v>180422.1978624</v>
      </c>
      <c r="AE8" s="40" t="s">
        <v>33</v>
      </c>
      <c r="AF8" s="28">
        <f>IF(AE8="x",'Gemensamma Tjänster'!$A12,0)</f>
        <v>471216</v>
      </c>
      <c r="AG8" s="31">
        <f t="shared" si="13"/>
        <v>4.48650708814535E-2</v>
      </c>
      <c r="AH8" s="218">
        <v>10400</v>
      </c>
      <c r="AI8" s="40" t="s">
        <v>33</v>
      </c>
      <c r="AJ8" s="28">
        <f>IF(AI8="x",'Gemensamma Tjänster'!$A12,0)</f>
        <v>471216</v>
      </c>
      <c r="AK8" s="31">
        <f t="shared" si="14"/>
        <v>4.48650708814535E-2</v>
      </c>
      <c r="AL8" s="218">
        <v>1794998.4000000001</v>
      </c>
      <c r="AM8" s="40" t="s">
        <v>33</v>
      </c>
      <c r="AN8" s="28">
        <f>IF(AM8="x",'Gemensamma Tjänster'!$A12,0)</f>
        <v>471216</v>
      </c>
      <c r="AO8" s="31">
        <f t="shared" si="15"/>
        <v>4.48650708814535E-2</v>
      </c>
      <c r="AP8" s="218">
        <f t="shared" si="16"/>
        <v>2426303.0247156485</v>
      </c>
      <c r="AQ8" s="40" t="s">
        <v>33</v>
      </c>
      <c r="AR8" s="28">
        <f>IF(AQ8="x",'Gemensamma Tjänster'!$A12,0)</f>
        <v>471216</v>
      </c>
      <c r="AS8" s="31">
        <f t="shared" si="17"/>
        <v>4.48650708814535E-2</v>
      </c>
      <c r="AT8" s="218">
        <f t="shared" si="18"/>
        <v>0</v>
      </c>
      <c r="AU8" s="40" t="s">
        <v>33</v>
      </c>
      <c r="AV8" s="28">
        <f>IF(AU8="x",'Gemensamma Tjänster'!$A12,0)</f>
        <v>471216</v>
      </c>
      <c r="AW8" s="31">
        <f t="shared" si="19"/>
        <v>4.7283090667867032E-2</v>
      </c>
      <c r="AX8" s="13">
        <f t="shared" si="20"/>
        <v>0</v>
      </c>
      <c r="AY8" s="40" t="s">
        <v>33</v>
      </c>
      <c r="AZ8" s="28">
        <f>IF(AY8="x",'Gemensamma Tjänster'!$A12,0)</f>
        <v>471216</v>
      </c>
      <c r="BA8" s="31">
        <f t="shared" si="21"/>
        <v>6.0546192400837133E-2</v>
      </c>
      <c r="BB8" s="13">
        <f t="shared" si="22"/>
        <v>365212.83192575997</v>
      </c>
      <c r="BC8" s="40" t="s">
        <v>33</v>
      </c>
      <c r="BD8" s="28">
        <f>IF(BC8="x",'Gemensamma Tjänster'!$A12,0)</f>
        <v>471216</v>
      </c>
      <c r="BE8" s="31">
        <f t="shared" si="23"/>
        <v>0.11268885563713316</v>
      </c>
      <c r="BF8" s="13">
        <f t="shared" si="24"/>
        <v>576532.23315916804</v>
      </c>
      <c r="BG8" s="40" t="s">
        <v>33</v>
      </c>
      <c r="BH8" s="28">
        <f>IF(BG8="x",'Gemensamma Tjänster'!$A12,0)</f>
        <v>471216</v>
      </c>
      <c r="BI8" s="31">
        <f t="shared" si="25"/>
        <v>4.8191080555221762E-2</v>
      </c>
      <c r="BJ8" s="13">
        <f t="shared" si="26"/>
        <v>0</v>
      </c>
      <c r="BK8" s="40" t="s">
        <v>33</v>
      </c>
      <c r="BL8" s="28">
        <f>IF(BK8="x",'Gemensamma Tjänster'!$A12,0)</f>
        <v>471216</v>
      </c>
      <c r="BM8" s="31">
        <f t="shared" si="27"/>
        <v>5.3784210510096013E-2</v>
      </c>
      <c r="BN8" s="13">
        <f t="shared" si="28"/>
        <v>64085.752972800001</v>
      </c>
      <c r="BO8" s="40" t="s">
        <v>33</v>
      </c>
      <c r="BP8" s="28">
        <f>IF(BO8="x",'Gemensamma Tjänster'!$A12,0)</f>
        <v>471216</v>
      </c>
      <c r="BQ8" s="31">
        <f t="shared" si="29"/>
        <v>4.48650708814535E-2</v>
      </c>
      <c r="BR8" s="218">
        <v>8467.68</v>
      </c>
      <c r="BS8" s="40"/>
      <c r="BT8" s="28">
        <f>IF(BS8="x",'Gemensamma Tjänster'!$A12,0)</f>
        <v>0</v>
      </c>
      <c r="BU8" s="31">
        <f t="shared" si="30"/>
        <v>0</v>
      </c>
      <c r="BV8" s="13">
        <f t="shared" si="31"/>
        <v>0</v>
      </c>
      <c r="BW8" s="40" t="s">
        <v>33</v>
      </c>
      <c r="BX8" s="28">
        <f>IF(BW8="x",'Gemensamma Tjänster'!$A12,0)</f>
        <v>471216</v>
      </c>
      <c r="BY8" s="31">
        <f t="shared" si="32"/>
        <v>4.8191080555221762E-2</v>
      </c>
      <c r="BZ8" s="218">
        <v>0</v>
      </c>
      <c r="CA8" s="40" t="s">
        <v>33</v>
      </c>
      <c r="CB8" s="28">
        <f>IF(CA8="x",'Gemensamma Tjänster'!$A12,0)</f>
        <v>471216</v>
      </c>
      <c r="CC8" s="31">
        <f t="shared" si="33"/>
        <v>4.48650708814535E-2</v>
      </c>
      <c r="CD8" s="13">
        <f t="shared" si="34"/>
        <v>167621.8123791744</v>
      </c>
      <c r="CE8" s="40" t="s">
        <v>33</v>
      </c>
      <c r="CF8" s="28">
        <f>IF(CE8="x",'Gemensamma Tjänster'!$A12,0)</f>
        <v>471216</v>
      </c>
      <c r="CG8" s="31">
        <f t="shared" si="35"/>
        <v>0.16390680447542211</v>
      </c>
      <c r="CH8" s="13">
        <f t="shared" si="36"/>
        <v>313852.34242752002</v>
      </c>
      <c r="CI8" s="40" t="s">
        <v>33</v>
      </c>
      <c r="CJ8" s="28">
        <f>IF(CI8="x",'Gemensamma Tjänster'!$A12,0)</f>
        <v>471216</v>
      </c>
      <c r="CK8" s="31">
        <f t="shared" si="37"/>
        <v>4.607347002309755E-2</v>
      </c>
      <c r="CL8" s="13">
        <f t="shared" si="94"/>
        <v>637084.03200000001</v>
      </c>
      <c r="CM8" s="40" t="s">
        <v>33</v>
      </c>
      <c r="CN8" s="28">
        <f>IF(CM8="x",'Gemensamma Tjänster'!$A12,0)</f>
        <v>471216</v>
      </c>
      <c r="CO8" s="31">
        <f t="shared" si="38"/>
        <v>0.11773403654878088</v>
      </c>
      <c r="CP8" s="13">
        <f t="shared" si="39"/>
        <v>3528465.4080000003</v>
      </c>
      <c r="CQ8" s="40" t="s">
        <v>33</v>
      </c>
      <c r="CR8" s="28">
        <f>IF(CQ8="x",'Gemensamma Tjänster'!$A12,0)</f>
        <v>471216</v>
      </c>
      <c r="CS8" s="31">
        <f t="shared" si="40"/>
        <v>0.10331835355778439</v>
      </c>
      <c r="CT8" s="13">
        <f t="shared" si="41"/>
        <v>354588.57357580803</v>
      </c>
      <c r="CU8" s="40" t="s">
        <v>33</v>
      </c>
      <c r="CV8" s="28">
        <f>IF(CU8="x",'Gemensamma Tjänster'!$A12,0)</f>
        <v>471216</v>
      </c>
      <c r="CW8" s="31">
        <f t="shared" si="42"/>
        <v>5.9822648121090539E-2</v>
      </c>
      <c r="CX8" s="13">
        <f t="shared" si="43"/>
        <v>396588.88466335559</v>
      </c>
      <c r="CY8" s="40"/>
      <c r="CZ8" s="28">
        <f>IF(CY8="x",'Gemensamma Tjänster'!$A12,0)</f>
        <v>0</v>
      </c>
      <c r="DA8" s="31">
        <f t="shared" si="44"/>
        <v>0</v>
      </c>
      <c r="DB8" s="13">
        <f t="shared" si="45"/>
        <v>0</v>
      </c>
      <c r="DC8" s="40"/>
      <c r="DD8" s="28">
        <f>IF(DC8="x",'Gemensamma Tjänster'!$A12,0)</f>
        <v>0</v>
      </c>
      <c r="DE8" s="31">
        <f t="shared" si="46"/>
        <v>0</v>
      </c>
      <c r="DF8" s="13">
        <f t="shared" si="47"/>
        <v>0</v>
      </c>
      <c r="DG8" s="40"/>
      <c r="DH8" s="28">
        <f>IF(DG8="x",'Gemensamma Tjänster'!$A12,0)</f>
        <v>0</v>
      </c>
      <c r="DI8" s="31">
        <f t="shared" si="48"/>
        <v>0</v>
      </c>
      <c r="DJ8" s="13">
        <f t="shared" si="49"/>
        <v>0</v>
      </c>
      <c r="DK8" s="40" t="s">
        <v>33</v>
      </c>
      <c r="DL8" s="28">
        <f>IF(DK8="x",'Gemensamma Tjänster'!$A12,0)</f>
        <v>471216</v>
      </c>
      <c r="DM8" s="31">
        <f t="shared" si="50"/>
        <v>4.48650708814535E-2</v>
      </c>
      <c r="DN8" s="13">
        <f t="shared" si="51"/>
        <v>0</v>
      </c>
      <c r="DO8" s="40" t="s">
        <v>33</v>
      </c>
      <c r="DP8" s="28">
        <f>IF(DO8="x",'Gemensamma Tjänster'!$A12,0)</f>
        <v>471216</v>
      </c>
      <c r="DQ8" s="31">
        <f t="shared" si="52"/>
        <v>4.48650708814535E-2</v>
      </c>
      <c r="DR8" s="13">
        <f t="shared" si="53"/>
        <v>0</v>
      </c>
      <c r="DS8" s="40" t="s">
        <v>33</v>
      </c>
      <c r="DT8" s="28">
        <f>IF(DS8="x",'Gemensamma Tjänster'!$A12,0)</f>
        <v>471216</v>
      </c>
      <c r="DU8" s="31">
        <f t="shared" si="54"/>
        <v>4.48650708814535E-2</v>
      </c>
      <c r="DV8" s="13">
        <f t="shared" si="55"/>
        <v>0</v>
      </c>
      <c r="DW8" s="40" t="s">
        <v>33</v>
      </c>
      <c r="DX8" s="28">
        <f>IF(DW8="x",'Gemensamma Tjänster'!$A12,0)</f>
        <v>471216</v>
      </c>
      <c r="DY8" s="31">
        <f t="shared" si="56"/>
        <v>4.48650708814535E-2</v>
      </c>
      <c r="DZ8" s="13">
        <f t="shared" si="57"/>
        <v>0</v>
      </c>
      <c r="EA8" s="40" t="s">
        <v>33</v>
      </c>
      <c r="EB8" s="28">
        <f>IF(EA8="x",'Gemensamma Tjänster'!$A12,0)</f>
        <v>471216</v>
      </c>
      <c r="EC8" s="31">
        <f t="shared" si="58"/>
        <v>4.48650708814535E-2</v>
      </c>
      <c r="ED8" s="13">
        <f t="shared" si="59"/>
        <v>0</v>
      </c>
      <c r="EE8" s="40" t="s">
        <v>33</v>
      </c>
      <c r="EF8" s="28">
        <f>IF(EE8="x",'Gemensamma Tjänster'!$A12,0)</f>
        <v>471216</v>
      </c>
      <c r="EG8" s="31">
        <f t="shared" si="60"/>
        <v>4.48650708814535E-2</v>
      </c>
      <c r="EH8" s="13">
        <f t="shared" si="61"/>
        <v>0</v>
      </c>
      <c r="EI8" s="40" t="s">
        <v>33</v>
      </c>
      <c r="EJ8" s="28">
        <f>IF(EI8="x",'Gemensamma Tjänster'!$A12,0)</f>
        <v>471216</v>
      </c>
      <c r="EK8" s="31">
        <f t="shared" si="62"/>
        <v>4.48650708814535E-2</v>
      </c>
      <c r="EL8" s="13">
        <f t="shared" si="63"/>
        <v>0</v>
      </c>
      <c r="EM8" s="40" t="s">
        <v>33</v>
      </c>
      <c r="EN8" s="28">
        <f>IF(EM8="x",'Gemensamma Tjänster'!$A12,0)</f>
        <v>471216</v>
      </c>
      <c r="EO8" s="31">
        <f t="shared" si="64"/>
        <v>4.48650708814535E-2</v>
      </c>
      <c r="EP8" s="13">
        <f t="shared" si="65"/>
        <v>0</v>
      </c>
      <c r="EQ8" s="40" t="s">
        <v>33</v>
      </c>
      <c r="ER8" s="28">
        <f>IF(EQ8="x",'Gemensamma Tjänster'!$A12,0)</f>
        <v>471216</v>
      </c>
      <c r="ES8" s="31">
        <f t="shared" si="66"/>
        <v>4.48650708814535E-2</v>
      </c>
      <c r="ET8" s="13">
        <f t="shared" si="67"/>
        <v>0</v>
      </c>
      <c r="EU8" s="40" t="s">
        <v>33</v>
      </c>
      <c r="EV8" s="28">
        <f>IF(EU8="x",'Gemensamma Tjänster'!$A12,0)</f>
        <v>471216</v>
      </c>
      <c r="EW8" s="31">
        <f t="shared" si="68"/>
        <v>4.48650708814535E-2</v>
      </c>
      <c r="EX8" s="13">
        <f t="shared" si="69"/>
        <v>0</v>
      </c>
      <c r="EY8" s="40" t="s">
        <v>33</v>
      </c>
      <c r="EZ8" s="28">
        <f>IF(EY8="x",'Gemensamma Tjänster'!$A12,0)</f>
        <v>471216</v>
      </c>
      <c r="FA8" s="31">
        <f t="shared" si="70"/>
        <v>4.48650708814535E-2</v>
      </c>
      <c r="FB8" s="13">
        <f t="shared" si="71"/>
        <v>0</v>
      </c>
      <c r="FC8" s="40" t="s">
        <v>33</v>
      </c>
      <c r="FD8" s="28">
        <f>IF(FC8="x",'Gemensamma Tjänster'!$A12,0)</f>
        <v>471216</v>
      </c>
      <c r="FE8" s="31">
        <f t="shared" si="72"/>
        <v>4.48650708814535E-2</v>
      </c>
      <c r="FF8" s="13">
        <f t="shared" si="73"/>
        <v>0</v>
      </c>
      <c r="FG8" s="40" t="s">
        <v>33</v>
      </c>
      <c r="FH8" s="28">
        <f>IF(FG8="x",'Gemensamma Tjänster'!$A12,0)</f>
        <v>471216</v>
      </c>
      <c r="FI8" s="31">
        <f t="shared" si="74"/>
        <v>4.48650708814535E-2</v>
      </c>
      <c r="FJ8" s="13">
        <f t="shared" si="75"/>
        <v>0</v>
      </c>
      <c r="FK8" s="40" t="s">
        <v>33</v>
      </c>
      <c r="FL8" s="28">
        <f>IF(FK8="x",'Gemensamma Tjänster'!$A12,0)</f>
        <v>471216</v>
      </c>
      <c r="FM8" s="31">
        <f t="shared" si="76"/>
        <v>4.48650708814535E-2</v>
      </c>
      <c r="FN8" s="13">
        <f t="shared" si="77"/>
        <v>0</v>
      </c>
      <c r="FO8" s="40" t="s">
        <v>33</v>
      </c>
      <c r="FP8" s="28">
        <f>IF(FO8="x",'Gemensamma Tjänster'!$A12,0)</f>
        <v>471216</v>
      </c>
      <c r="FQ8" s="31">
        <f t="shared" si="78"/>
        <v>4.48650708814535E-2</v>
      </c>
      <c r="FR8" s="13">
        <f t="shared" si="79"/>
        <v>0</v>
      </c>
      <c r="FS8" s="40" t="s">
        <v>33</v>
      </c>
      <c r="FT8" s="28">
        <f>IF(FS8="x",'Gemensamma Tjänster'!$A12,0)</f>
        <v>471216</v>
      </c>
      <c r="FU8" s="31">
        <f t="shared" si="80"/>
        <v>4.48650708814535E-2</v>
      </c>
      <c r="FV8" s="13">
        <f t="shared" si="81"/>
        <v>0</v>
      </c>
      <c r="FW8" s="40" t="s">
        <v>33</v>
      </c>
      <c r="FX8" s="28">
        <f>IF(FW8="x",'Gemensamma Tjänster'!$A12,0)</f>
        <v>471216</v>
      </c>
      <c r="FY8" s="31">
        <f t="shared" si="82"/>
        <v>4.48650708814535E-2</v>
      </c>
      <c r="FZ8" s="13">
        <f t="shared" si="83"/>
        <v>0</v>
      </c>
      <c r="GA8" s="40" t="s">
        <v>33</v>
      </c>
      <c r="GB8" s="28">
        <f>IF(GA8="x",'Gemensamma Tjänster'!$A12,0)</f>
        <v>471216</v>
      </c>
      <c r="GC8" s="31">
        <f t="shared" si="84"/>
        <v>4.48650708814535E-2</v>
      </c>
      <c r="GD8" s="13">
        <f t="shared" si="85"/>
        <v>0</v>
      </c>
      <c r="GE8" s="40" t="s">
        <v>33</v>
      </c>
      <c r="GF8" s="28">
        <f>IF(GE8="x",'Gemensamma Tjänster'!$A12,0)</f>
        <v>471216</v>
      </c>
      <c r="GG8" s="31">
        <f t="shared" si="86"/>
        <v>4.48650708814535E-2</v>
      </c>
      <c r="GH8" s="13">
        <f t="shared" si="87"/>
        <v>0</v>
      </c>
      <c r="GI8" s="40" t="s">
        <v>33</v>
      </c>
      <c r="GJ8" s="28">
        <f>IF(GI8="x",'Gemensamma Tjänster'!$A12,0)</f>
        <v>471216</v>
      </c>
      <c r="GK8" s="31">
        <f t="shared" si="88"/>
        <v>4.48650708814535E-2</v>
      </c>
      <c r="GL8" s="13">
        <f t="shared" si="89"/>
        <v>0</v>
      </c>
      <c r="GM8" s="40" t="s">
        <v>33</v>
      </c>
      <c r="GN8" s="28">
        <f>IF(GM8="x",'Gemensamma Tjänster'!$A12,0)</f>
        <v>471216</v>
      </c>
      <c r="GO8" s="31">
        <f t="shared" si="90"/>
        <v>4.48650708814535E-2</v>
      </c>
      <c r="GP8" s="13">
        <f t="shared" si="91"/>
        <v>0</v>
      </c>
    </row>
    <row r="9" spans="1:198" x14ac:dyDescent="0.25">
      <c r="A9" s="19" t="s">
        <v>10</v>
      </c>
      <c r="B9" s="24">
        <f t="shared" si="92"/>
        <v>9315345.2172934152</v>
      </c>
      <c r="C9" s="215" t="s">
        <v>33</v>
      </c>
      <c r="D9" s="29">
        <f>IF(C9="x",'Gemensamma Tjänster'!$A13,0)</f>
        <v>368753</v>
      </c>
      <c r="E9" s="32">
        <f t="shared" si="0"/>
        <v>3.7354014103140203E-2</v>
      </c>
      <c r="F9" s="14">
        <f t="shared" si="1"/>
        <v>202892.32563600002</v>
      </c>
      <c r="G9" s="41" t="s">
        <v>33</v>
      </c>
      <c r="H9" s="29">
        <f>IF(G9="x",'Gemensamma Tjänster'!$A13,0)</f>
        <v>368753</v>
      </c>
      <c r="I9" s="32">
        <f t="shared" si="2"/>
        <v>3.5648609942705536E-2</v>
      </c>
      <c r="J9" s="14">
        <f t="shared" si="3"/>
        <v>57525.468000000001</v>
      </c>
      <c r="K9" s="41" t="s">
        <v>33</v>
      </c>
      <c r="L9" s="29">
        <f>IF(K9="x",'Gemensamma Tjänster'!$A13,0)</f>
        <v>368753</v>
      </c>
      <c r="M9" s="32">
        <f t="shared" si="4"/>
        <v>3.5314792300432343E-2</v>
      </c>
      <c r="N9" s="14">
        <f t="shared" si="5"/>
        <v>57525.468000000001</v>
      </c>
      <c r="O9" s="41"/>
      <c r="P9" s="29">
        <f>IF(O9="x",'Gemensamma Tjänster'!$A13,0)</f>
        <v>0</v>
      </c>
      <c r="Q9" s="32">
        <f t="shared" si="6"/>
        <v>0</v>
      </c>
      <c r="R9" s="14">
        <f t="shared" si="7"/>
        <v>0</v>
      </c>
      <c r="S9" s="41" t="s">
        <v>33</v>
      </c>
      <c r="T9" s="29">
        <f>IF(S9="x",'Gemensamma Tjänster'!$A13,0)</f>
        <v>368753</v>
      </c>
      <c r="U9" s="32">
        <f t="shared" si="8"/>
        <v>3.5109439159002713E-2</v>
      </c>
      <c r="V9" s="14">
        <f t="shared" si="9"/>
        <v>57525.468000000001</v>
      </c>
      <c r="W9" s="41" t="s">
        <v>33</v>
      </c>
      <c r="X9" s="29">
        <f>IF(W9="x",'Gemensamma Tjänster'!$A13,0)</f>
        <v>368753</v>
      </c>
      <c r="Y9" s="32">
        <f t="shared" si="10"/>
        <v>3.5314792300432343E-2</v>
      </c>
      <c r="Z9" s="14">
        <f t="shared" si="93"/>
        <v>432781.35340440006</v>
      </c>
      <c r="AA9" s="41" t="s">
        <v>33</v>
      </c>
      <c r="AB9" s="29">
        <f>IF(AA9="x",'Gemensamma Tjänster'!$A13,0)</f>
        <v>368753</v>
      </c>
      <c r="AC9" s="32">
        <f t="shared" si="11"/>
        <v>7.8671133230586998E-2</v>
      </c>
      <c r="AD9" s="14">
        <f t="shared" si="12"/>
        <v>141190.50865920002</v>
      </c>
      <c r="AE9" s="41" t="s">
        <v>33</v>
      </c>
      <c r="AF9" s="29">
        <f>IF(AE9="x",'Gemensamma Tjänster'!$A13,0)</f>
        <v>368753</v>
      </c>
      <c r="AG9" s="32">
        <f t="shared" si="13"/>
        <v>3.5109439159002713E-2</v>
      </c>
      <c r="AH9" s="91">
        <v>52000</v>
      </c>
      <c r="AI9" s="41" t="s">
        <v>33</v>
      </c>
      <c r="AJ9" s="29">
        <f>IF(AI9="x",'Gemensamma Tjänster'!$A13,0)</f>
        <v>368753</v>
      </c>
      <c r="AK9" s="32">
        <f t="shared" si="14"/>
        <v>3.5109439159002713E-2</v>
      </c>
      <c r="AL9" s="91">
        <v>1228156.8</v>
      </c>
      <c r="AM9" s="41" t="s">
        <v>33</v>
      </c>
      <c r="AN9" s="29">
        <f>IF(AM9="x",'Gemensamma Tjänster'!$A13,0)</f>
        <v>368753</v>
      </c>
      <c r="AO9" s="32">
        <f t="shared" si="15"/>
        <v>3.5109439159002713E-2</v>
      </c>
      <c r="AP9" s="91">
        <f t="shared" si="16"/>
        <v>1898718.4630253843</v>
      </c>
      <c r="AQ9" s="41" t="s">
        <v>33</v>
      </c>
      <c r="AR9" s="29">
        <f>IF(AQ9="x",'Gemensamma Tjänster'!$A13,0)</f>
        <v>368753</v>
      </c>
      <c r="AS9" s="32">
        <f t="shared" si="17"/>
        <v>3.5109439159002713E-2</v>
      </c>
      <c r="AT9" s="91">
        <f t="shared" si="18"/>
        <v>0</v>
      </c>
      <c r="AU9" s="41" t="s">
        <v>33</v>
      </c>
      <c r="AV9" s="29">
        <f>IF(AU9="x",'Gemensamma Tjänster'!$A13,0)</f>
        <v>368753</v>
      </c>
      <c r="AW9" s="32">
        <f t="shared" si="19"/>
        <v>3.7001675522579817E-2</v>
      </c>
      <c r="AX9" s="14">
        <f t="shared" si="20"/>
        <v>0</v>
      </c>
      <c r="AY9" s="41" t="s">
        <v>33</v>
      </c>
      <c r="AZ9" s="29">
        <f>IF(AY9="x",'Gemensamma Tjänster'!$A13,0)</f>
        <v>368753</v>
      </c>
      <c r="BA9" s="32">
        <f t="shared" si="21"/>
        <v>4.7380797949105921E-2</v>
      </c>
      <c r="BB9" s="14">
        <f t="shared" si="22"/>
        <v>285799.56413007999</v>
      </c>
      <c r="BC9" s="41" t="s">
        <v>33</v>
      </c>
      <c r="BD9" s="29">
        <f>IF(BC9="x",'Gemensamma Tjänster'!$A13,0)</f>
        <v>368753</v>
      </c>
      <c r="BE9" s="32">
        <f t="shared" si="23"/>
        <v>8.8185362090335992E-2</v>
      </c>
      <c r="BF9" s="14">
        <f t="shared" si="24"/>
        <v>451168.87069654401</v>
      </c>
      <c r="BG9" s="41" t="s">
        <v>33</v>
      </c>
      <c r="BH9" s="29">
        <f>IF(BG9="x",'Gemensamma Tjänster'!$A13,0)</f>
        <v>368753</v>
      </c>
      <c r="BI9" s="32">
        <f t="shared" si="25"/>
        <v>3.7712228633959136E-2</v>
      </c>
      <c r="BJ9" s="14">
        <f t="shared" si="26"/>
        <v>0</v>
      </c>
      <c r="BK9" s="41" t="s">
        <v>33</v>
      </c>
      <c r="BL9" s="29">
        <f>IF(BK9="x",'Gemensamma Tjänster'!$A13,0)</f>
        <v>368753</v>
      </c>
      <c r="BM9" s="32">
        <f t="shared" si="27"/>
        <v>4.2089167129786415E-2</v>
      </c>
      <c r="BN9" s="14">
        <f t="shared" si="28"/>
        <v>50150.703002400005</v>
      </c>
      <c r="BO9" s="41" t="s">
        <v>33</v>
      </c>
      <c r="BP9" s="29">
        <f>IF(BO9="x",'Gemensamma Tjänster'!$A13,0)</f>
        <v>368753</v>
      </c>
      <c r="BQ9" s="32">
        <f t="shared" si="29"/>
        <v>3.5109439159002713E-2</v>
      </c>
      <c r="BR9" s="91">
        <v>241148.96000000002</v>
      </c>
      <c r="BS9" s="41"/>
      <c r="BT9" s="29">
        <f>IF(BS9="x",'Gemensamma Tjänster'!$A13,0)</f>
        <v>0</v>
      </c>
      <c r="BU9" s="32">
        <f t="shared" si="30"/>
        <v>0</v>
      </c>
      <c r="BV9" s="14">
        <f t="shared" si="31"/>
        <v>0</v>
      </c>
      <c r="BW9" s="41" t="s">
        <v>33</v>
      </c>
      <c r="BX9" s="29">
        <f>IF(BW9="x",'Gemensamma Tjänster'!$A13,0)</f>
        <v>368753</v>
      </c>
      <c r="BY9" s="32">
        <f t="shared" si="32"/>
        <v>3.7712228633959136E-2</v>
      </c>
      <c r="BZ9" s="91">
        <v>0</v>
      </c>
      <c r="CA9" s="41" t="s">
        <v>33</v>
      </c>
      <c r="CB9" s="29">
        <f>IF(CA9="x",'Gemensamma Tjänster'!$A13,0)</f>
        <v>368753</v>
      </c>
      <c r="CC9" s="32">
        <f t="shared" si="33"/>
        <v>3.5109439159002713E-2</v>
      </c>
      <c r="CD9" s="14">
        <f t="shared" si="34"/>
        <v>131173.48770045521</v>
      </c>
      <c r="CE9" s="41"/>
      <c r="CF9" s="29">
        <f>IF(CE9="x",'Gemensamma Tjänster'!$A13,0)</f>
        <v>0</v>
      </c>
      <c r="CG9" s="32">
        <f t="shared" si="35"/>
        <v>0</v>
      </c>
      <c r="CH9" s="14">
        <f t="shared" si="36"/>
        <v>0</v>
      </c>
      <c r="CI9" s="41" t="s">
        <v>33</v>
      </c>
      <c r="CJ9" s="29">
        <f>IF(CI9="x",'Gemensamma Tjänster'!$A13,0)</f>
        <v>368753</v>
      </c>
      <c r="CK9" s="32">
        <f t="shared" si="37"/>
        <v>3.6055079393372234E-2</v>
      </c>
      <c r="CL9" s="14">
        <f t="shared" si="94"/>
        <v>498554.05600000004</v>
      </c>
      <c r="CM9" s="41" t="s">
        <v>33</v>
      </c>
      <c r="CN9" s="29">
        <f>IF(CM9="x",'Gemensamma Tjänster'!$A13,0)</f>
        <v>368753</v>
      </c>
      <c r="CO9" s="32">
        <f t="shared" si="38"/>
        <v>9.2133499667822402E-2</v>
      </c>
      <c r="CP9" s="14">
        <f t="shared" si="39"/>
        <v>2761222.4640000002</v>
      </c>
      <c r="CQ9" s="41" t="s">
        <v>33</v>
      </c>
      <c r="CR9" s="29">
        <f>IF(CQ9="x",'Gemensamma Tjänster'!$A13,0)</f>
        <v>368753</v>
      </c>
      <c r="CS9" s="32">
        <f t="shared" si="40"/>
        <v>8.0852417637545568E-2</v>
      </c>
      <c r="CT9" s="14">
        <f t="shared" si="41"/>
        <v>277485.48494066403</v>
      </c>
      <c r="CU9" s="41" t="s">
        <v>33</v>
      </c>
      <c r="CV9" s="29">
        <f>IF(CU9="x",'Gemensamma Tjänster'!$A13,0)</f>
        <v>368753</v>
      </c>
      <c r="CW9" s="32">
        <f t="shared" si="42"/>
        <v>4.681458389060749E-2</v>
      </c>
      <c r="CX9" s="14">
        <f t="shared" si="43"/>
        <v>310353.08857565606</v>
      </c>
      <c r="CY9" s="41" t="s">
        <v>33</v>
      </c>
      <c r="CZ9" s="29">
        <f>IF(CY9="x",'Gemensamma Tjänster'!$A13,0)</f>
        <v>368753</v>
      </c>
      <c r="DA9" s="32">
        <f t="shared" si="44"/>
        <v>5.0103044990334099E-2</v>
      </c>
      <c r="DB9" s="14">
        <f t="shared" si="45"/>
        <v>179972.683522632</v>
      </c>
      <c r="DC9" s="41"/>
      <c r="DD9" s="29">
        <f>IF(DC9="x",'Gemensamma Tjänster'!$A13,0)</f>
        <v>0</v>
      </c>
      <c r="DE9" s="32">
        <f t="shared" si="46"/>
        <v>0</v>
      </c>
      <c r="DF9" s="14">
        <f t="shared" si="47"/>
        <v>0</v>
      </c>
      <c r="DG9" s="41"/>
      <c r="DH9" s="29">
        <f>IF(DG9="x",'Gemensamma Tjänster'!$A13,0)</f>
        <v>0</v>
      </c>
      <c r="DI9" s="32">
        <f t="shared" si="48"/>
        <v>0</v>
      </c>
      <c r="DJ9" s="14">
        <f t="shared" si="49"/>
        <v>0</v>
      </c>
      <c r="DK9" s="41" t="s">
        <v>33</v>
      </c>
      <c r="DL9" s="29">
        <f>IF(DK9="x",'Gemensamma Tjänster'!$A13,0)</f>
        <v>368753</v>
      </c>
      <c r="DM9" s="32">
        <f t="shared" si="50"/>
        <v>3.5109439159002713E-2</v>
      </c>
      <c r="DN9" s="14">
        <f t="shared" si="51"/>
        <v>0</v>
      </c>
      <c r="DO9" s="41" t="s">
        <v>33</v>
      </c>
      <c r="DP9" s="29">
        <f>IF(DO9="x",'Gemensamma Tjänster'!$A13,0)</f>
        <v>368753</v>
      </c>
      <c r="DQ9" s="32">
        <f t="shared" si="52"/>
        <v>3.5109439159002713E-2</v>
      </c>
      <c r="DR9" s="14">
        <f t="shared" si="53"/>
        <v>0</v>
      </c>
      <c r="DS9" s="41" t="s">
        <v>33</v>
      </c>
      <c r="DT9" s="29">
        <f>IF(DS9="x",'Gemensamma Tjänster'!$A13,0)</f>
        <v>368753</v>
      </c>
      <c r="DU9" s="32">
        <f t="shared" si="54"/>
        <v>3.5109439159002713E-2</v>
      </c>
      <c r="DV9" s="14">
        <f t="shared" si="55"/>
        <v>0</v>
      </c>
      <c r="DW9" s="41" t="s">
        <v>33</v>
      </c>
      <c r="DX9" s="29">
        <f>IF(DW9="x",'Gemensamma Tjänster'!$A13,0)</f>
        <v>368753</v>
      </c>
      <c r="DY9" s="32">
        <f t="shared" si="56"/>
        <v>3.5109439159002713E-2</v>
      </c>
      <c r="DZ9" s="14">
        <f t="shared" si="57"/>
        <v>0</v>
      </c>
      <c r="EA9" s="41" t="s">
        <v>33</v>
      </c>
      <c r="EB9" s="29">
        <f>IF(EA9="x",'Gemensamma Tjänster'!$A13,0)</f>
        <v>368753</v>
      </c>
      <c r="EC9" s="32">
        <f t="shared" si="58"/>
        <v>3.5109439159002713E-2</v>
      </c>
      <c r="ED9" s="14">
        <f t="shared" si="59"/>
        <v>0</v>
      </c>
      <c r="EE9" s="41" t="s">
        <v>33</v>
      </c>
      <c r="EF9" s="29">
        <f>IF(EE9="x",'Gemensamma Tjänster'!$A13,0)</f>
        <v>368753</v>
      </c>
      <c r="EG9" s="32">
        <f t="shared" si="60"/>
        <v>3.5109439159002713E-2</v>
      </c>
      <c r="EH9" s="14">
        <f t="shared" si="61"/>
        <v>0</v>
      </c>
      <c r="EI9" s="41" t="s">
        <v>33</v>
      </c>
      <c r="EJ9" s="29">
        <f>IF(EI9="x",'Gemensamma Tjänster'!$A13,0)</f>
        <v>368753</v>
      </c>
      <c r="EK9" s="32">
        <f t="shared" si="62"/>
        <v>3.5109439159002713E-2</v>
      </c>
      <c r="EL9" s="14">
        <f t="shared" si="63"/>
        <v>0</v>
      </c>
      <c r="EM9" s="41" t="s">
        <v>33</v>
      </c>
      <c r="EN9" s="29">
        <f>IF(EM9="x",'Gemensamma Tjänster'!$A13,0)</f>
        <v>368753</v>
      </c>
      <c r="EO9" s="32">
        <f t="shared" si="64"/>
        <v>3.5109439159002713E-2</v>
      </c>
      <c r="EP9" s="14">
        <f t="shared" si="65"/>
        <v>0</v>
      </c>
      <c r="EQ9" s="41" t="s">
        <v>33</v>
      </c>
      <c r="ER9" s="29">
        <f>IF(EQ9="x",'Gemensamma Tjänster'!$A13,0)</f>
        <v>368753</v>
      </c>
      <c r="ES9" s="32">
        <f t="shared" si="66"/>
        <v>3.5109439159002713E-2</v>
      </c>
      <c r="ET9" s="14">
        <f t="shared" si="67"/>
        <v>0</v>
      </c>
      <c r="EU9" s="41" t="s">
        <v>33</v>
      </c>
      <c r="EV9" s="29">
        <f>IF(EU9="x",'Gemensamma Tjänster'!$A13,0)</f>
        <v>368753</v>
      </c>
      <c r="EW9" s="32">
        <f t="shared" si="68"/>
        <v>3.5109439159002713E-2</v>
      </c>
      <c r="EX9" s="14">
        <f t="shared" si="69"/>
        <v>0</v>
      </c>
      <c r="EY9" s="41" t="s">
        <v>33</v>
      </c>
      <c r="EZ9" s="29">
        <f>IF(EY9="x",'Gemensamma Tjänster'!$A13,0)</f>
        <v>368753</v>
      </c>
      <c r="FA9" s="32">
        <f t="shared" si="70"/>
        <v>3.5109439159002713E-2</v>
      </c>
      <c r="FB9" s="14">
        <f t="shared" si="71"/>
        <v>0</v>
      </c>
      <c r="FC9" s="41" t="s">
        <v>33</v>
      </c>
      <c r="FD9" s="29">
        <f>IF(FC9="x",'Gemensamma Tjänster'!$A13,0)</f>
        <v>368753</v>
      </c>
      <c r="FE9" s="32">
        <f t="shared" si="72"/>
        <v>3.5109439159002713E-2</v>
      </c>
      <c r="FF9" s="14">
        <f t="shared" si="73"/>
        <v>0</v>
      </c>
      <c r="FG9" s="41" t="s">
        <v>33</v>
      </c>
      <c r="FH9" s="29">
        <f>IF(FG9="x",'Gemensamma Tjänster'!$A13,0)</f>
        <v>368753</v>
      </c>
      <c r="FI9" s="32">
        <f t="shared" si="74"/>
        <v>3.5109439159002713E-2</v>
      </c>
      <c r="FJ9" s="14">
        <f t="shared" si="75"/>
        <v>0</v>
      </c>
      <c r="FK9" s="41" t="s">
        <v>33</v>
      </c>
      <c r="FL9" s="29">
        <f>IF(FK9="x",'Gemensamma Tjänster'!$A13,0)</f>
        <v>368753</v>
      </c>
      <c r="FM9" s="32">
        <f t="shared" si="76"/>
        <v>3.5109439159002713E-2</v>
      </c>
      <c r="FN9" s="14">
        <f t="shared" si="77"/>
        <v>0</v>
      </c>
      <c r="FO9" s="41" t="s">
        <v>33</v>
      </c>
      <c r="FP9" s="29">
        <f>IF(FO9="x",'Gemensamma Tjänster'!$A13,0)</f>
        <v>368753</v>
      </c>
      <c r="FQ9" s="32">
        <f t="shared" si="78"/>
        <v>3.5109439159002713E-2</v>
      </c>
      <c r="FR9" s="14">
        <f t="shared" si="79"/>
        <v>0</v>
      </c>
      <c r="FS9" s="41" t="s">
        <v>33</v>
      </c>
      <c r="FT9" s="29">
        <f>IF(FS9="x",'Gemensamma Tjänster'!$A13,0)</f>
        <v>368753</v>
      </c>
      <c r="FU9" s="32">
        <f t="shared" si="80"/>
        <v>3.5109439159002713E-2</v>
      </c>
      <c r="FV9" s="14">
        <f t="shared" si="81"/>
        <v>0</v>
      </c>
      <c r="FW9" s="41" t="s">
        <v>33</v>
      </c>
      <c r="FX9" s="29">
        <f>IF(FW9="x",'Gemensamma Tjänster'!$A13,0)</f>
        <v>368753</v>
      </c>
      <c r="FY9" s="32">
        <f t="shared" si="82"/>
        <v>3.5109439159002713E-2</v>
      </c>
      <c r="FZ9" s="14">
        <f t="shared" si="83"/>
        <v>0</v>
      </c>
      <c r="GA9" s="41" t="s">
        <v>33</v>
      </c>
      <c r="GB9" s="29">
        <f>IF(GA9="x",'Gemensamma Tjänster'!$A13,0)</f>
        <v>368753</v>
      </c>
      <c r="GC9" s="32">
        <f t="shared" si="84"/>
        <v>3.5109439159002713E-2</v>
      </c>
      <c r="GD9" s="14">
        <f t="shared" si="85"/>
        <v>0</v>
      </c>
      <c r="GE9" s="41" t="s">
        <v>33</v>
      </c>
      <c r="GF9" s="29">
        <f>IF(GE9="x",'Gemensamma Tjänster'!$A13,0)</f>
        <v>368753</v>
      </c>
      <c r="GG9" s="32">
        <f t="shared" si="86"/>
        <v>3.5109439159002713E-2</v>
      </c>
      <c r="GH9" s="14">
        <f t="shared" si="87"/>
        <v>0</v>
      </c>
      <c r="GI9" s="41" t="s">
        <v>33</v>
      </c>
      <c r="GJ9" s="29">
        <f>IF(GI9="x",'Gemensamma Tjänster'!$A13,0)</f>
        <v>368753</v>
      </c>
      <c r="GK9" s="32">
        <f t="shared" si="88"/>
        <v>3.5109439159002713E-2</v>
      </c>
      <c r="GL9" s="14">
        <f t="shared" si="89"/>
        <v>0</v>
      </c>
      <c r="GM9" s="41" t="s">
        <v>33</v>
      </c>
      <c r="GN9" s="29">
        <f>IF(GM9="x",'Gemensamma Tjänster'!$A13,0)</f>
        <v>368753</v>
      </c>
      <c r="GO9" s="32">
        <f t="shared" si="90"/>
        <v>3.5109439159002713E-2</v>
      </c>
      <c r="GP9" s="14">
        <f t="shared" si="91"/>
        <v>0</v>
      </c>
    </row>
    <row r="10" spans="1:198" x14ac:dyDescent="0.25">
      <c r="A10" s="18" t="s">
        <v>11</v>
      </c>
      <c r="B10" s="23">
        <f t="shared" si="92"/>
        <v>5516954.4536968553</v>
      </c>
      <c r="C10" s="216" t="s">
        <v>33</v>
      </c>
      <c r="D10" s="28">
        <f>IF(C10="x",'Gemensamma Tjänster'!$A14,0)</f>
        <v>203973</v>
      </c>
      <c r="E10" s="31">
        <f t="shared" si="0"/>
        <v>2.0662097172524201E-2</v>
      </c>
      <c r="F10" s="13">
        <f t="shared" si="1"/>
        <v>112228.39227600001</v>
      </c>
      <c r="G10" s="40" t="s">
        <v>33</v>
      </c>
      <c r="H10" s="28">
        <f>IF(G10="x",'Gemensamma Tjänster'!$A14,0)</f>
        <v>203973</v>
      </c>
      <c r="I10" s="31">
        <f t="shared" si="2"/>
        <v>1.9718765449619331E-2</v>
      </c>
      <c r="J10" s="13">
        <f t="shared" si="3"/>
        <v>31819.788</v>
      </c>
      <c r="K10" s="40" t="s">
        <v>33</v>
      </c>
      <c r="L10" s="28">
        <f>IF(K10="x",'Gemensamma Tjänster'!$A14,0)</f>
        <v>203973</v>
      </c>
      <c r="M10" s="31">
        <f t="shared" si="4"/>
        <v>1.9534116684870595E-2</v>
      </c>
      <c r="N10" s="13">
        <f t="shared" si="5"/>
        <v>31819.788</v>
      </c>
      <c r="O10" s="40" t="s">
        <v>33</v>
      </c>
      <c r="P10" s="28">
        <f>IF(O10="x",'Gemensamma Tjänster'!$A14,0)</f>
        <v>203973</v>
      </c>
      <c r="Q10" s="31">
        <f t="shared" si="6"/>
        <v>3.900659241301669E-2</v>
      </c>
      <c r="R10" s="13">
        <f t="shared" si="7"/>
        <v>31819.788</v>
      </c>
      <c r="S10" s="40" t="s">
        <v>33</v>
      </c>
      <c r="T10" s="28">
        <f>IF(S10="x",'Gemensamma Tjänster'!$A14,0)</f>
        <v>203973</v>
      </c>
      <c r="U10" s="31">
        <f t="shared" si="8"/>
        <v>1.942052711050286E-2</v>
      </c>
      <c r="V10" s="13">
        <f t="shared" si="9"/>
        <v>31819.788</v>
      </c>
      <c r="W10" s="40" t="s">
        <v>33</v>
      </c>
      <c r="X10" s="28">
        <f>IF(W10="x",'Gemensamma Tjänster'!$A14,0)</f>
        <v>203973</v>
      </c>
      <c r="Y10" s="31">
        <f t="shared" si="10"/>
        <v>1.9534116684870595E-2</v>
      </c>
      <c r="Z10" s="13">
        <f t="shared" si="93"/>
        <v>239389.81106040001</v>
      </c>
      <c r="AA10" s="40" t="s">
        <v>33</v>
      </c>
      <c r="AB10" s="28">
        <f>IF(AA10="x",'Gemensamma Tjänster'!$A14,0)</f>
        <v>203973</v>
      </c>
      <c r="AC10" s="31">
        <f t="shared" si="11"/>
        <v>4.3516356635586756E-2</v>
      </c>
      <c r="AD10" s="13">
        <f t="shared" si="12"/>
        <v>78098.48766720001</v>
      </c>
      <c r="AE10" s="40" t="s">
        <v>33</v>
      </c>
      <c r="AF10" s="28">
        <f>IF(AE10="x",'Gemensamma Tjänster'!$A14,0)</f>
        <v>203973</v>
      </c>
      <c r="AG10" s="31">
        <f t="shared" si="13"/>
        <v>1.942052711050286E-2</v>
      </c>
      <c r="AH10" s="218">
        <v>31200</v>
      </c>
      <c r="AI10" s="40" t="s">
        <v>33</v>
      </c>
      <c r="AJ10" s="28">
        <f>IF(AI10="x",'Gemensamma Tjänster'!$A14,0)</f>
        <v>203973</v>
      </c>
      <c r="AK10" s="31">
        <f t="shared" si="14"/>
        <v>1.942052711050286E-2</v>
      </c>
      <c r="AL10" s="218">
        <v>774683.52</v>
      </c>
      <c r="AM10" s="40" t="s">
        <v>33</v>
      </c>
      <c r="AN10" s="28">
        <f>IF(AM10="x",'Gemensamma Tjänster'!$A14,0)</f>
        <v>203973</v>
      </c>
      <c r="AO10" s="31">
        <f t="shared" si="15"/>
        <v>1.942052711050286E-2</v>
      </c>
      <c r="AP10" s="218">
        <f t="shared" si="16"/>
        <v>1050262.1024335441</v>
      </c>
      <c r="AQ10" s="40" t="s">
        <v>33</v>
      </c>
      <c r="AR10" s="28">
        <f>IF(AQ10="x",'Gemensamma Tjänster'!$A14,0)</f>
        <v>203973</v>
      </c>
      <c r="AS10" s="31">
        <f t="shared" si="17"/>
        <v>1.942052711050286E-2</v>
      </c>
      <c r="AT10" s="218">
        <f t="shared" si="18"/>
        <v>0</v>
      </c>
      <c r="AU10" s="40" t="s">
        <v>33</v>
      </c>
      <c r="AV10" s="28">
        <f>IF(AU10="x",'Gemensamma Tjänster'!$A14,0)</f>
        <v>203973</v>
      </c>
      <c r="AW10" s="31">
        <f t="shared" si="19"/>
        <v>2.0467203687474199E-2</v>
      </c>
      <c r="AX10" s="13">
        <f t="shared" si="20"/>
        <v>0</v>
      </c>
      <c r="AY10" s="40" t="s">
        <v>33</v>
      </c>
      <c r="AZ10" s="28">
        <f>IF(AY10="x",'Gemensamma Tjänster'!$A14,0)</f>
        <v>203973</v>
      </c>
      <c r="BA10" s="31">
        <f t="shared" si="21"/>
        <v>2.6208338644222506E-2</v>
      </c>
      <c r="BB10" s="13">
        <f t="shared" si="22"/>
        <v>158087.91926927998</v>
      </c>
      <c r="BC10" s="40" t="s">
        <v>33</v>
      </c>
      <c r="BD10" s="28">
        <f>IF(BC10="x",'Gemensamma Tjänster'!$A14,0)</f>
        <v>203973</v>
      </c>
      <c r="BE10" s="31">
        <f t="shared" si="23"/>
        <v>4.8779082100083533E-2</v>
      </c>
      <c r="BF10" s="13">
        <f t="shared" si="24"/>
        <v>249560.73052310399</v>
      </c>
      <c r="BG10" s="40" t="s">
        <v>33</v>
      </c>
      <c r="BH10" s="28">
        <f>IF(BG10="x",'Gemensamma Tjänster'!$A14,0)</f>
        <v>203973</v>
      </c>
      <c r="BI10" s="31">
        <f t="shared" si="25"/>
        <v>2.0860240896086398E-2</v>
      </c>
      <c r="BJ10" s="13">
        <f t="shared" si="26"/>
        <v>0</v>
      </c>
      <c r="BK10" s="40" t="s">
        <v>33</v>
      </c>
      <c r="BL10" s="28">
        <f>IF(BK10="x",'Gemensamma Tjänster'!$A14,0)</f>
        <v>203973</v>
      </c>
      <c r="BM10" s="31">
        <f t="shared" si="27"/>
        <v>2.3281312116684945E-2</v>
      </c>
      <c r="BN10" s="13">
        <f t="shared" si="28"/>
        <v>27740.4911784</v>
      </c>
      <c r="BO10" s="40" t="s">
        <v>33</v>
      </c>
      <c r="BP10" s="28">
        <f>IF(BO10="x",'Gemensamma Tjänster'!$A14,0)</f>
        <v>203973</v>
      </c>
      <c r="BQ10" s="31">
        <f t="shared" si="29"/>
        <v>1.942052711050286E-2</v>
      </c>
      <c r="BR10" s="218">
        <v>23140</v>
      </c>
      <c r="BS10" s="40"/>
      <c r="BT10" s="28">
        <f>IF(BS10="x",'Gemensamma Tjänster'!$A14,0)</f>
        <v>0</v>
      </c>
      <c r="BU10" s="31">
        <f t="shared" si="30"/>
        <v>0</v>
      </c>
      <c r="BV10" s="13">
        <f t="shared" si="31"/>
        <v>0</v>
      </c>
      <c r="BW10" s="40" t="s">
        <v>33</v>
      </c>
      <c r="BX10" s="28">
        <f>IF(BW10="x",'Gemensamma Tjänster'!$A14,0)</f>
        <v>203973</v>
      </c>
      <c r="BY10" s="31">
        <f t="shared" si="32"/>
        <v>2.0860240896086398E-2</v>
      </c>
      <c r="BZ10" s="218">
        <v>209040</v>
      </c>
      <c r="CA10" s="40" t="s">
        <v>33</v>
      </c>
      <c r="CB10" s="28">
        <f>IF(CA10="x",'Gemensamma Tjänster'!$A14,0)</f>
        <v>203973</v>
      </c>
      <c r="CC10" s="31">
        <f t="shared" si="33"/>
        <v>1.942052711050286E-2</v>
      </c>
      <c r="CD10" s="13">
        <f t="shared" si="34"/>
        <v>72557.646464503196</v>
      </c>
      <c r="CE10" s="40" t="s">
        <v>33</v>
      </c>
      <c r="CF10" s="28">
        <f>IF(CE10="x",'Gemensamma Tjänster'!$A14,0)</f>
        <v>203973</v>
      </c>
      <c r="CG10" s="31">
        <f t="shared" si="35"/>
        <v>7.0949548888970829E-2</v>
      </c>
      <c r="CH10" s="13">
        <f t="shared" si="36"/>
        <v>135855.75159155999</v>
      </c>
      <c r="CI10" s="40" t="s">
        <v>33</v>
      </c>
      <c r="CJ10" s="28">
        <f>IF(CI10="x",'Gemensamma Tjänster'!$A14,0)</f>
        <v>203973</v>
      </c>
      <c r="CK10" s="31">
        <f t="shared" si="37"/>
        <v>1.9943601025901661E-2</v>
      </c>
      <c r="CL10" s="13">
        <f t="shared" si="94"/>
        <v>275771.49600000004</v>
      </c>
      <c r="CM10" s="40" t="s">
        <v>33</v>
      </c>
      <c r="CN10" s="28">
        <f>IF(CM10="x",'Gemensamma Tjänster'!$A14,0)</f>
        <v>203973</v>
      </c>
      <c r="CO10" s="31">
        <f t="shared" si="38"/>
        <v>5.0962965257895496E-2</v>
      </c>
      <c r="CP10" s="13">
        <f t="shared" si="39"/>
        <v>1527349.824</v>
      </c>
      <c r="CQ10" s="40" t="s">
        <v>33</v>
      </c>
      <c r="CR10" s="28">
        <f>IF(CQ10="x",'Gemensamma Tjänster'!$A14,0)</f>
        <v>203973</v>
      </c>
      <c r="CS10" s="31">
        <f t="shared" si="40"/>
        <v>4.4722918004146628E-2</v>
      </c>
      <c r="CT10" s="13">
        <f t="shared" si="41"/>
        <v>153489.04773602402</v>
      </c>
      <c r="CU10" s="40" t="s">
        <v>33</v>
      </c>
      <c r="CV10" s="28">
        <f>IF(CU10="x",'Gemensamma Tjänster'!$A14,0)</f>
        <v>203973</v>
      </c>
      <c r="CW10" s="31">
        <f t="shared" si="42"/>
        <v>2.5895141517272759E-2</v>
      </c>
      <c r="CX10" s="13">
        <f t="shared" si="43"/>
        <v>171669.52007452765</v>
      </c>
      <c r="CY10" s="40" t="s">
        <v>33</v>
      </c>
      <c r="CZ10" s="28">
        <f>IF(CY10="x",'Gemensamma Tjänster'!$A14,0)</f>
        <v>203973</v>
      </c>
      <c r="DA10" s="31">
        <f t="shared" si="44"/>
        <v>2.7714129500813329E-2</v>
      </c>
      <c r="DB10" s="13">
        <f t="shared" si="45"/>
        <v>99550.561422312006</v>
      </c>
      <c r="DC10" s="40"/>
      <c r="DD10" s="28">
        <f>IF(DC10="x",'Gemensamma Tjänster'!$A14,0)</f>
        <v>0</v>
      </c>
      <c r="DE10" s="31">
        <f t="shared" si="46"/>
        <v>0</v>
      </c>
      <c r="DF10" s="13">
        <f t="shared" si="47"/>
        <v>0</v>
      </c>
      <c r="DG10" s="40"/>
      <c r="DH10" s="28">
        <f>IF(DG10="x",'Gemensamma Tjänster'!$A14,0)</f>
        <v>0</v>
      </c>
      <c r="DI10" s="31">
        <f t="shared" si="48"/>
        <v>0</v>
      </c>
      <c r="DJ10" s="13">
        <f t="shared" si="49"/>
        <v>0</v>
      </c>
      <c r="DK10" s="40" t="s">
        <v>33</v>
      </c>
      <c r="DL10" s="28">
        <f>IF(DK10="x",'Gemensamma Tjänster'!$A14,0)</f>
        <v>203973</v>
      </c>
      <c r="DM10" s="31">
        <f t="shared" si="50"/>
        <v>1.942052711050286E-2</v>
      </c>
      <c r="DN10" s="13">
        <f t="shared" si="51"/>
        <v>0</v>
      </c>
      <c r="DO10" s="40" t="s">
        <v>33</v>
      </c>
      <c r="DP10" s="28">
        <f>IF(DO10="x",'Gemensamma Tjänster'!$A14,0)</f>
        <v>203973</v>
      </c>
      <c r="DQ10" s="31">
        <f t="shared" si="52"/>
        <v>1.942052711050286E-2</v>
      </c>
      <c r="DR10" s="13">
        <f t="shared" si="53"/>
        <v>0</v>
      </c>
      <c r="DS10" s="40" t="s">
        <v>33</v>
      </c>
      <c r="DT10" s="28">
        <f>IF(DS10="x",'Gemensamma Tjänster'!$A14,0)</f>
        <v>203973</v>
      </c>
      <c r="DU10" s="31">
        <f t="shared" si="54"/>
        <v>1.942052711050286E-2</v>
      </c>
      <c r="DV10" s="13">
        <f t="shared" si="55"/>
        <v>0</v>
      </c>
      <c r="DW10" s="40" t="s">
        <v>33</v>
      </c>
      <c r="DX10" s="28">
        <f>IF(DW10="x",'Gemensamma Tjänster'!$A14,0)</f>
        <v>203973</v>
      </c>
      <c r="DY10" s="31">
        <f t="shared" si="56"/>
        <v>1.942052711050286E-2</v>
      </c>
      <c r="DZ10" s="13">
        <f t="shared" si="57"/>
        <v>0</v>
      </c>
      <c r="EA10" s="40" t="s">
        <v>33</v>
      </c>
      <c r="EB10" s="28">
        <f>IF(EA10="x",'Gemensamma Tjänster'!$A14,0)</f>
        <v>203973</v>
      </c>
      <c r="EC10" s="31">
        <f t="shared" si="58"/>
        <v>1.942052711050286E-2</v>
      </c>
      <c r="ED10" s="13">
        <f t="shared" si="59"/>
        <v>0</v>
      </c>
      <c r="EE10" s="40" t="s">
        <v>33</v>
      </c>
      <c r="EF10" s="28">
        <f>IF(EE10="x",'Gemensamma Tjänster'!$A14,0)</f>
        <v>203973</v>
      </c>
      <c r="EG10" s="31">
        <f t="shared" si="60"/>
        <v>1.942052711050286E-2</v>
      </c>
      <c r="EH10" s="13">
        <f t="shared" si="61"/>
        <v>0</v>
      </c>
      <c r="EI10" s="40" t="s">
        <v>33</v>
      </c>
      <c r="EJ10" s="28">
        <f>IF(EI10="x",'Gemensamma Tjänster'!$A14,0)</f>
        <v>203973</v>
      </c>
      <c r="EK10" s="31">
        <f t="shared" si="62"/>
        <v>1.942052711050286E-2</v>
      </c>
      <c r="EL10" s="13">
        <f t="shared" si="63"/>
        <v>0</v>
      </c>
      <c r="EM10" s="40" t="s">
        <v>33</v>
      </c>
      <c r="EN10" s="28">
        <f>IF(EM10="x",'Gemensamma Tjänster'!$A14,0)</f>
        <v>203973</v>
      </c>
      <c r="EO10" s="31">
        <f t="shared" si="64"/>
        <v>1.942052711050286E-2</v>
      </c>
      <c r="EP10" s="13">
        <f t="shared" si="65"/>
        <v>0</v>
      </c>
      <c r="EQ10" s="40" t="s">
        <v>33</v>
      </c>
      <c r="ER10" s="28">
        <f>IF(EQ10="x",'Gemensamma Tjänster'!$A14,0)</f>
        <v>203973</v>
      </c>
      <c r="ES10" s="31">
        <f t="shared" si="66"/>
        <v>1.942052711050286E-2</v>
      </c>
      <c r="ET10" s="13">
        <f t="shared" si="67"/>
        <v>0</v>
      </c>
      <c r="EU10" s="40" t="s">
        <v>33</v>
      </c>
      <c r="EV10" s="28">
        <f>IF(EU10="x",'Gemensamma Tjänster'!$A14,0)</f>
        <v>203973</v>
      </c>
      <c r="EW10" s="31">
        <f t="shared" si="68"/>
        <v>1.942052711050286E-2</v>
      </c>
      <c r="EX10" s="13">
        <f t="shared" si="69"/>
        <v>0</v>
      </c>
      <c r="EY10" s="40" t="s">
        <v>33</v>
      </c>
      <c r="EZ10" s="28">
        <f>IF(EY10="x",'Gemensamma Tjänster'!$A14,0)</f>
        <v>203973</v>
      </c>
      <c r="FA10" s="31">
        <f t="shared" si="70"/>
        <v>1.942052711050286E-2</v>
      </c>
      <c r="FB10" s="13">
        <f t="shared" si="71"/>
        <v>0</v>
      </c>
      <c r="FC10" s="40" t="s">
        <v>33</v>
      </c>
      <c r="FD10" s="28">
        <f>IF(FC10="x",'Gemensamma Tjänster'!$A14,0)</f>
        <v>203973</v>
      </c>
      <c r="FE10" s="31">
        <f t="shared" si="72"/>
        <v>1.942052711050286E-2</v>
      </c>
      <c r="FF10" s="13">
        <f t="shared" si="73"/>
        <v>0</v>
      </c>
      <c r="FG10" s="40" t="s">
        <v>33</v>
      </c>
      <c r="FH10" s="28">
        <f>IF(FG10="x",'Gemensamma Tjänster'!$A14,0)</f>
        <v>203973</v>
      </c>
      <c r="FI10" s="31">
        <f t="shared" si="74"/>
        <v>1.942052711050286E-2</v>
      </c>
      <c r="FJ10" s="13">
        <f t="shared" si="75"/>
        <v>0</v>
      </c>
      <c r="FK10" s="40" t="s">
        <v>33</v>
      </c>
      <c r="FL10" s="28">
        <f>IF(FK10="x",'Gemensamma Tjänster'!$A14,0)</f>
        <v>203973</v>
      </c>
      <c r="FM10" s="31">
        <f t="shared" si="76"/>
        <v>1.942052711050286E-2</v>
      </c>
      <c r="FN10" s="13">
        <f t="shared" si="77"/>
        <v>0</v>
      </c>
      <c r="FO10" s="40" t="s">
        <v>33</v>
      </c>
      <c r="FP10" s="28">
        <f>IF(FO10="x",'Gemensamma Tjänster'!$A14,0)</f>
        <v>203973</v>
      </c>
      <c r="FQ10" s="31">
        <f t="shared" si="78"/>
        <v>1.942052711050286E-2</v>
      </c>
      <c r="FR10" s="13">
        <f t="shared" si="79"/>
        <v>0</v>
      </c>
      <c r="FS10" s="40" t="s">
        <v>33</v>
      </c>
      <c r="FT10" s="28">
        <f>IF(FS10="x",'Gemensamma Tjänster'!$A14,0)</f>
        <v>203973</v>
      </c>
      <c r="FU10" s="31">
        <f t="shared" si="80"/>
        <v>1.942052711050286E-2</v>
      </c>
      <c r="FV10" s="13">
        <f t="shared" si="81"/>
        <v>0</v>
      </c>
      <c r="FW10" s="40" t="s">
        <v>33</v>
      </c>
      <c r="FX10" s="28">
        <f>IF(FW10="x",'Gemensamma Tjänster'!$A14,0)</f>
        <v>203973</v>
      </c>
      <c r="FY10" s="31">
        <f t="shared" si="82"/>
        <v>1.942052711050286E-2</v>
      </c>
      <c r="FZ10" s="13">
        <f t="shared" si="83"/>
        <v>0</v>
      </c>
      <c r="GA10" s="40" t="s">
        <v>33</v>
      </c>
      <c r="GB10" s="28">
        <f>IF(GA10="x",'Gemensamma Tjänster'!$A14,0)</f>
        <v>203973</v>
      </c>
      <c r="GC10" s="31">
        <f t="shared" si="84"/>
        <v>1.942052711050286E-2</v>
      </c>
      <c r="GD10" s="13">
        <f t="shared" si="85"/>
        <v>0</v>
      </c>
      <c r="GE10" s="40" t="s">
        <v>33</v>
      </c>
      <c r="GF10" s="28">
        <f>IF(GE10="x",'Gemensamma Tjänster'!$A14,0)</f>
        <v>203973</v>
      </c>
      <c r="GG10" s="31">
        <f t="shared" si="86"/>
        <v>1.942052711050286E-2</v>
      </c>
      <c r="GH10" s="13">
        <f t="shared" si="87"/>
        <v>0</v>
      </c>
      <c r="GI10" s="40" t="s">
        <v>33</v>
      </c>
      <c r="GJ10" s="28">
        <f>IF(GI10="x",'Gemensamma Tjänster'!$A14,0)</f>
        <v>203973</v>
      </c>
      <c r="GK10" s="31">
        <f t="shared" si="88"/>
        <v>1.942052711050286E-2</v>
      </c>
      <c r="GL10" s="13">
        <f t="shared" si="89"/>
        <v>0</v>
      </c>
      <c r="GM10" s="40" t="s">
        <v>33</v>
      </c>
      <c r="GN10" s="28">
        <f>IF(GM10="x",'Gemensamma Tjänster'!$A14,0)</f>
        <v>203973</v>
      </c>
      <c r="GO10" s="31">
        <f t="shared" si="90"/>
        <v>1.942052711050286E-2</v>
      </c>
      <c r="GP10" s="13">
        <f t="shared" si="91"/>
        <v>0</v>
      </c>
    </row>
    <row r="11" spans="1:198" x14ac:dyDescent="0.25">
      <c r="A11" s="19" t="s">
        <v>118</v>
      </c>
      <c r="B11" s="24">
        <f t="shared" si="92"/>
        <v>6227458.5563447224</v>
      </c>
      <c r="C11" s="215" t="s">
        <v>33</v>
      </c>
      <c r="D11" s="29">
        <f>IF(C11="x",'Gemensamma Tjänster'!$A15,0)</f>
        <v>247934</v>
      </c>
      <c r="E11" s="32">
        <f t="shared" si="0"/>
        <v>2.5115267218566259E-2</v>
      </c>
      <c r="F11" s="14">
        <f t="shared" si="1"/>
        <v>136416.26200800002</v>
      </c>
      <c r="G11" s="41" t="s">
        <v>33</v>
      </c>
      <c r="H11" s="29">
        <f>IF(G11="x",'Gemensamma Tjänster'!$A15,0)</f>
        <v>247934</v>
      </c>
      <c r="I11" s="32">
        <f t="shared" si="2"/>
        <v>2.3968625224838183E-2</v>
      </c>
      <c r="J11" s="14">
        <f t="shared" si="3"/>
        <v>38677.703999999998</v>
      </c>
      <c r="K11" s="41" t="s">
        <v>33</v>
      </c>
      <c r="L11" s="29">
        <f>IF(K11="x",'Gemensamma Tjänster'!$A15,0)</f>
        <v>247934</v>
      </c>
      <c r="M11" s="32">
        <f t="shared" si="4"/>
        <v>2.3744180289286848E-2</v>
      </c>
      <c r="N11" s="14">
        <f t="shared" si="5"/>
        <v>38677.703999999998</v>
      </c>
      <c r="O11" s="41"/>
      <c r="P11" s="29">
        <f>IF(O11="x",'Gemensamma Tjänster'!$A15,0)</f>
        <v>0</v>
      </c>
      <c r="Q11" s="32">
        <f t="shared" si="6"/>
        <v>0</v>
      </c>
      <c r="R11" s="14">
        <f t="shared" si="7"/>
        <v>0</v>
      </c>
      <c r="S11" s="41" t="s">
        <v>33</v>
      </c>
      <c r="T11" s="29">
        <f>IF(S11="x",'Gemensamma Tjänster'!$A15,0)</f>
        <v>247934</v>
      </c>
      <c r="U11" s="32">
        <f t="shared" si="8"/>
        <v>2.3606109478290831E-2</v>
      </c>
      <c r="V11" s="14">
        <f t="shared" si="9"/>
        <v>38677.703999999998</v>
      </c>
      <c r="W11" s="41" t="s">
        <v>33</v>
      </c>
      <c r="X11" s="29">
        <f>IF(W11="x",'Gemensamma Tjänster'!$A15,0)</f>
        <v>247934</v>
      </c>
      <c r="Y11" s="32">
        <f t="shared" si="10"/>
        <v>2.3744180289286848E-2</v>
      </c>
      <c r="Z11" s="14">
        <f t="shared" si="93"/>
        <v>290983.97050320002</v>
      </c>
      <c r="AA11" s="41" t="s">
        <v>33</v>
      </c>
      <c r="AB11" s="29">
        <f>IF(AA11="x",'Gemensamma Tjänster'!$A15,0)</f>
        <v>247934</v>
      </c>
      <c r="AC11" s="32">
        <f t="shared" si="11"/>
        <v>5.2895159487224126E-2</v>
      </c>
      <c r="AD11" s="14">
        <f t="shared" si="12"/>
        <v>94930.556697599997</v>
      </c>
      <c r="AE11" s="41" t="s">
        <v>33</v>
      </c>
      <c r="AF11" s="29">
        <f>IF(AE11="x",'Gemensamma Tjänster'!$A15,0)</f>
        <v>247934</v>
      </c>
      <c r="AG11" s="32">
        <f t="shared" si="13"/>
        <v>2.3606109478290831E-2</v>
      </c>
      <c r="AH11" s="91">
        <v>31200</v>
      </c>
      <c r="AI11" s="41" t="s">
        <v>33</v>
      </c>
      <c r="AJ11" s="29">
        <f>IF(AI11="x",'Gemensamma Tjänster'!$A15,0)</f>
        <v>247934</v>
      </c>
      <c r="AK11" s="32">
        <f t="shared" si="14"/>
        <v>2.3606109478290831E-2</v>
      </c>
      <c r="AL11" s="91">
        <v>906946.56000000006</v>
      </c>
      <c r="AM11" s="41" t="s">
        <v>33</v>
      </c>
      <c r="AN11" s="29">
        <f>IF(AM11="x",'Gemensamma Tjänster'!$A15,0)</f>
        <v>247934</v>
      </c>
      <c r="AO11" s="32">
        <f t="shared" si="15"/>
        <v>2.3606109478290831E-2</v>
      </c>
      <c r="AP11" s="91">
        <f t="shared" si="16"/>
        <v>1276618.3960855522</v>
      </c>
      <c r="AQ11" s="41" t="s">
        <v>33</v>
      </c>
      <c r="AR11" s="29">
        <f>IF(AQ11="x",'Gemensamma Tjänster'!$A15,0)</f>
        <v>247934</v>
      </c>
      <c r="AS11" s="32">
        <f t="shared" si="17"/>
        <v>2.3606109478290831E-2</v>
      </c>
      <c r="AT11" s="91">
        <f t="shared" si="18"/>
        <v>0</v>
      </c>
      <c r="AU11" s="41" t="s">
        <v>33</v>
      </c>
      <c r="AV11" s="29">
        <f>IF(AU11="x",'Gemensamma Tjänster'!$A15,0)</f>
        <v>247934</v>
      </c>
      <c r="AW11" s="32">
        <f t="shared" si="19"/>
        <v>2.4878369583475401E-2</v>
      </c>
      <c r="AX11" s="14">
        <f t="shared" si="20"/>
        <v>0</v>
      </c>
      <c r="AY11" s="41" t="s">
        <v>33</v>
      </c>
      <c r="AZ11" s="29">
        <f>IF(AY11="x",'Gemensamma Tjänster'!$A15,0)</f>
        <v>247934</v>
      </c>
      <c r="BA11" s="32">
        <f t="shared" si="21"/>
        <v>3.1856854747523755E-2</v>
      </c>
      <c r="BB11" s="14">
        <f t="shared" si="22"/>
        <v>192159.60041823998</v>
      </c>
      <c r="BC11" s="41" t="s">
        <v>33</v>
      </c>
      <c r="BD11" s="29">
        <f>IF(BC11="x",'Gemensamma Tjänster'!$A15,0)</f>
        <v>247934</v>
      </c>
      <c r="BE11" s="32">
        <f t="shared" si="23"/>
        <v>5.9292126611865836E-2</v>
      </c>
      <c r="BF11" s="14">
        <f t="shared" si="24"/>
        <v>303346.96338003199</v>
      </c>
      <c r="BG11" s="41" t="s">
        <v>33</v>
      </c>
      <c r="BH11" s="29">
        <f>IF(BG11="x",'Gemensamma Tjänster'!$A15,0)</f>
        <v>247934</v>
      </c>
      <c r="BI11" s="32">
        <f t="shared" si="25"/>
        <v>2.5356115595349799E-2</v>
      </c>
      <c r="BJ11" s="14">
        <f t="shared" si="26"/>
        <v>0</v>
      </c>
      <c r="BK11" s="41" t="s">
        <v>33</v>
      </c>
      <c r="BL11" s="29">
        <f>IF(BK11="x",'Gemensamma Tjänster'!$A15,0)</f>
        <v>247934</v>
      </c>
      <c r="BM11" s="32">
        <f t="shared" si="27"/>
        <v>2.8298984857496656E-2</v>
      </c>
      <c r="BN11" s="14">
        <f t="shared" si="28"/>
        <v>33719.222347200004</v>
      </c>
      <c r="BO11" s="41" t="s">
        <v>33</v>
      </c>
      <c r="BP11" s="29">
        <f>IF(BO11="x",'Gemensamma Tjänster'!$A15,0)</f>
        <v>247934</v>
      </c>
      <c r="BQ11" s="32">
        <f t="shared" si="29"/>
        <v>2.3606109478290831E-2</v>
      </c>
      <c r="BR11" s="91">
        <v>48927.840000000004</v>
      </c>
      <c r="BS11" s="41"/>
      <c r="BT11" s="29">
        <f>IF(BS11="x",'Gemensamma Tjänster'!$A15,0)</f>
        <v>0</v>
      </c>
      <c r="BU11" s="32">
        <f t="shared" si="30"/>
        <v>0</v>
      </c>
      <c r="BV11" s="14">
        <f t="shared" si="31"/>
        <v>0</v>
      </c>
      <c r="BW11" s="41" t="s">
        <v>33</v>
      </c>
      <c r="BX11" s="29">
        <f>IF(BW11="x",'Gemensamma Tjänster'!$A15,0)</f>
        <v>247934</v>
      </c>
      <c r="BY11" s="32">
        <f t="shared" si="32"/>
        <v>2.5356115595349799E-2</v>
      </c>
      <c r="BZ11" s="91">
        <v>0</v>
      </c>
      <c r="CA11" s="41" t="s">
        <v>33</v>
      </c>
      <c r="CB11" s="29">
        <f>IF(CA11="x",'Gemensamma Tjänster'!$A15,0)</f>
        <v>247934</v>
      </c>
      <c r="CC11" s="32">
        <f t="shared" si="33"/>
        <v>2.3606109478290831E-2</v>
      </c>
      <c r="CD11" s="14">
        <f t="shared" si="34"/>
        <v>88195.533323185606</v>
      </c>
      <c r="CE11" s="41"/>
      <c r="CF11" s="29">
        <f>IF(CE11="x",'Gemensamma Tjänster'!$A15,0)</f>
        <v>0</v>
      </c>
      <c r="CG11" s="32">
        <f t="shared" si="35"/>
        <v>0</v>
      </c>
      <c r="CH11" s="14">
        <f t="shared" si="36"/>
        <v>0</v>
      </c>
      <c r="CI11" s="41" t="s">
        <v>33</v>
      </c>
      <c r="CJ11" s="29">
        <f>IF(CI11="x",'Gemensamma Tjänster'!$A15,0)</f>
        <v>247934</v>
      </c>
      <c r="CK11" s="32">
        <f t="shared" si="37"/>
        <v>2.4241918179150682E-2</v>
      </c>
      <c r="CL11" s="14">
        <f t="shared" si="94"/>
        <v>335206.76800000004</v>
      </c>
      <c r="CM11" s="41" t="s">
        <v>33</v>
      </c>
      <c r="CN11" s="29">
        <f>IF(CM11="x",'Gemensamma Tjänster'!$A15,0)</f>
        <v>247934</v>
      </c>
      <c r="CO11" s="32">
        <f t="shared" si="38"/>
        <v>6.1946688180548708E-2</v>
      </c>
      <c r="CP11" s="14">
        <f t="shared" si="39"/>
        <v>1856529.7920000001</v>
      </c>
      <c r="CQ11" s="41" t="s">
        <v>33</v>
      </c>
      <c r="CR11" s="29">
        <f>IF(CQ11="x",'Gemensamma Tjänster'!$A15,0)</f>
        <v>247934</v>
      </c>
      <c r="CS11" s="32">
        <f t="shared" si="40"/>
        <v>5.4361763333578901E-2</v>
      </c>
      <c r="CT11" s="14">
        <f t="shared" si="41"/>
        <v>186569.563429392</v>
      </c>
      <c r="CU11" s="41" t="s">
        <v>33</v>
      </c>
      <c r="CV11" s="29">
        <f>IF(CU11="x",'Gemensamma Tjänster'!$A15,0)</f>
        <v>247934</v>
      </c>
      <c r="CW11" s="32">
        <f t="shared" si="42"/>
        <v>3.1476156240990247E-2</v>
      </c>
      <c r="CX11" s="14">
        <f t="shared" si="43"/>
        <v>208668.35703822537</v>
      </c>
      <c r="CY11" s="41" t="s">
        <v>33</v>
      </c>
      <c r="CZ11" s="29">
        <f>IF(CY11="x",'Gemensamma Tjänster'!$A15,0)</f>
        <v>247934</v>
      </c>
      <c r="DA11" s="32">
        <f t="shared" si="44"/>
        <v>3.368717910534557E-2</v>
      </c>
      <c r="DB11" s="14">
        <f t="shared" si="45"/>
        <v>121006.059114096</v>
      </c>
      <c r="DC11" s="41"/>
      <c r="DD11" s="29">
        <f>IF(DC11="x",'Gemensamma Tjänster'!$A15,0)</f>
        <v>0</v>
      </c>
      <c r="DE11" s="32">
        <f t="shared" si="46"/>
        <v>0</v>
      </c>
      <c r="DF11" s="14">
        <f t="shared" si="47"/>
        <v>0</v>
      </c>
      <c r="DG11" s="41"/>
      <c r="DH11" s="29">
        <f>IF(DG11="x",'Gemensamma Tjänster'!$A15,0)</f>
        <v>0</v>
      </c>
      <c r="DI11" s="32">
        <f t="shared" si="48"/>
        <v>0</v>
      </c>
      <c r="DJ11" s="14">
        <f t="shared" si="49"/>
        <v>0</v>
      </c>
      <c r="DK11" s="41" t="s">
        <v>33</v>
      </c>
      <c r="DL11" s="29">
        <f>IF(DK11="x",'Gemensamma Tjänster'!$A15,0)</f>
        <v>247934</v>
      </c>
      <c r="DM11" s="32">
        <f t="shared" si="50"/>
        <v>2.3606109478290831E-2</v>
      </c>
      <c r="DN11" s="14">
        <f t="shared" si="51"/>
        <v>0</v>
      </c>
      <c r="DO11" s="41" t="s">
        <v>33</v>
      </c>
      <c r="DP11" s="29">
        <f>IF(DO11="x",'Gemensamma Tjänster'!$A15,0)</f>
        <v>247934</v>
      </c>
      <c r="DQ11" s="32">
        <f t="shared" si="52"/>
        <v>2.3606109478290831E-2</v>
      </c>
      <c r="DR11" s="14">
        <f t="shared" si="53"/>
        <v>0</v>
      </c>
      <c r="DS11" s="41" t="s">
        <v>33</v>
      </c>
      <c r="DT11" s="29">
        <f>IF(DS11="x",'Gemensamma Tjänster'!$A15,0)</f>
        <v>247934</v>
      </c>
      <c r="DU11" s="32">
        <f t="shared" si="54"/>
        <v>2.3606109478290831E-2</v>
      </c>
      <c r="DV11" s="14">
        <f t="shared" si="55"/>
        <v>0</v>
      </c>
      <c r="DW11" s="41" t="s">
        <v>33</v>
      </c>
      <c r="DX11" s="29">
        <f>IF(DW11="x",'Gemensamma Tjänster'!$A15,0)</f>
        <v>247934</v>
      </c>
      <c r="DY11" s="32">
        <f t="shared" si="56"/>
        <v>2.3606109478290831E-2</v>
      </c>
      <c r="DZ11" s="14">
        <f t="shared" si="57"/>
        <v>0</v>
      </c>
      <c r="EA11" s="41" t="s">
        <v>33</v>
      </c>
      <c r="EB11" s="29">
        <f>IF(EA11="x",'Gemensamma Tjänster'!$A15,0)</f>
        <v>247934</v>
      </c>
      <c r="EC11" s="32">
        <f t="shared" si="58"/>
        <v>2.3606109478290831E-2</v>
      </c>
      <c r="ED11" s="14">
        <f t="shared" si="59"/>
        <v>0</v>
      </c>
      <c r="EE11" s="41" t="s">
        <v>33</v>
      </c>
      <c r="EF11" s="29">
        <f>IF(EE11="x",'Gemensamma Tjänster'!$A15,0)</f>
        <v>247934</v>
      </c>
      <c r="EG11" s="32">
        <f t="shared" si="60"/>
        <v>2.3606109478290831E-2</v>
      </c>
      <c r="EH11" s="14">
        <f t="shared" si="61"/>
        <v>0</v>
      </c>
      <c r="EI11" s="41" t="s">
        <v>33</v>
      </c>
      <c r="EJ11" s="29">
        <f>IF(EI11="x",'Gemensamma Tjänster'!$A15,0)</f>
        <v>247934</v>
      </c>
      <c r="EK11" s="32">
        <f t="shared" si="62"/>
        <v>2.3606109478290831E-2</v>
      </c>
      <c r="EL11" s="14">
        <f t="shared" si="63"/>
        <v>0</v>
      </c>
      <c r="EM11" s="41" t="s">
        <v>33</v>
      </c>
      <c r="EN11" s="29">
        <f>IF(EM11="x",'Gemensamma Tjänster'!$A15,0)</f>
        <v>247934</v>
      </c>
      <c r="EO11" s="32">
        <f t="shared" si="64"/>
        <v>2.3606109478290831E-2</v>
      </c>
      <c r="EP11" s="14">
        <f t="shared" si="65"/>
        <v>0</v>
      </c>
      <c r="EQ11" s="41" t="s">
        <v>33</v>
      </c>
      <c r="ER11" s="29">
        <f>IF(EQ11="x",'Gemensamma Tjänster'!$A15,0)</f>
        <v>247934</v>
      </c>
      <c r="ES11" s="32">
        <f t="shared" si="66"/>
        <v>2.3606109478290831E-2</v>
      </c>
      <c r="ET11" s="14">
        <f t="shared" si="67"/>
        <v>0</v>
      </c>
      <c r="EU11" s="41" t="s">
        <v>33</v>
      </c>
      <c r="EV11" s="29">
        <f>IF(EU11="x",'Gemensamma Tjänster'!$A15,0)</f>
        <v>247934</v>
      </c>
      <c r="EW11" s="32">
        <f t="shared" si="68"/>
        <v>2.3606109478290831E-2</v>
      </c>
      <c r="EX11" s="14">
        <f t="shared" si="69"/>
        <v>0</v>
      </c>
      <c r="EY11" s="41" t="s">
        <v>33</v>
      </c>
      <c r="EZ11" s="29">
        <f>IF(EY11="x",'Gemensamma Tjänster'!$A15,0)</f>
        <v>247934</v>
      </c>
      <c r="FA11" s="32">
        <f t="shared" si="70"/>
        <v>2.3606109478290831E-2</v>
      </c>
      <c r="FB11" s="14">
        <f t="shared" si="71"/>
        <v>0</v>
      </c>
      <c r="FC11" s="41" t="s">
        <v>33</v>
      </c>
      <c r="FD11" s="29">
        <f>IF(FC11="x",'Gemensamma Tjänster'!$A15,0)</f>
        <v>247934</v>
      </c>
      <c r="FE11" s="32">
        <f t="shared" si="72"/>
        <v>2.3606109478290831E-2</v>
      </c>
      <c r="FF11" s="14">
        <f t="shared" si="73"/>
        <v>0</v>
      </c>
      <c r="FG11" s="41" t="s">
        <v>33</v>
      </c>
      <c r="FH11" s="29">
        <f>IF(FG11="x",'Gemensamma Tjänster'!$A15,0)</f>
        <v>247934</v>
      </c>
      <c r="FI11" s="32">
        <f t="shared" si="74"/>
        <v>2.3606109478290831E-2</v>
      </c>
      <c r="FJ11" s="14">
        <f t="shared" si="75"/>
        <v>0</v>
      </c>
      <c r="FK11" s="41" t="s">
        <v>33</v>
      </c>
      <c r="FL11" s="29">
        <f>IF(FK11="x",'Gemensamma Tjänster'!$A15,0)</f>
        <v>247934</v>
      </c>
      <c r="FM11" s="32">
        <f t="shared" si="76"/>
        <v>2.3606109478290831E-2</v>
      </c>
      <c r="FN11" s="14">
        <f t="shared" si="77"/>
        <v>0</v>
      </c>
      <c r="FO11" s="41" t="s">
        <v>33</v>
      </c>
      <c r="FP11" s="29">
        <f>IF(FO11="x",'Gemensamma Tjänster'!$A15,0)</f>
        <v>247934</v>
      </c>
      <c r="FQ11" s="32">
        <f t="shared" si="78"/>
        <v>2.3606109478290831E-2</v>
      </c>
      <c r="FR11" s="14">
        <f t="shared" si="79"/>
        <v>0</v>
      </c>
      <c r="FS11" s="41" t="s">
        <v>33</v>
      </c>
      <c r="FT11" s="29">
        <f>IF(FS11="x",'Gemensamma Tjänster'!$A15,0)</f>
        <v>247934</v>
      </c>
      <c r="FU11" s="32">
        <f t="shared" si="80"/>
        <v>2.3606109478290831E-2</v>
      </c>
      <c r="FV11" s="14">
        <f t="shared" si="81"/>
        <v>0</v>
      </c>
      <c r="FW11" s="41" t="s">
        <v>33</v>
      </c>
      <c r="FX11" s="29">
        <f>IF(FW11="x",'Gemensamma Tjänster'!$A15,0)</f>
        <v>247934</v>
      </c>
      <c r="FY11" s="32">
        <f t="shared" si="82"/>
        <v>2.3606109478290831E-2</v>
      </c>
      <c r="FZ11" s="14">
        <f t="shared" si="83"/>
        <v>0</v>
      </c>
      <c r="GA11" s="41" t="s">
        <v>33</v>
      </c>
      <c r="GB11" s="29">
        <f>IF(GA11="x",'Gemensamma Tjänster'!$A15,0)</f>
        <v>247934</v>
      </c>
      <c r="GC11" s="32">
        <f t="shared" si="84"/>
        <v>2.3606109478290831E-2</v>
      </c>
      <c r="GD11" s="14">
        <f t="shared" si="85"/>
        <v>0</v>
      </c>
      <c r="GE11" s="41" t="s">
        <v>33</v>
      </c>
      <c r="GF11" s="29">
        <f>IF(GE11="x",'Gemensamma Tjänster'!$A15,0)</f>
        <v>247934</v>
      </c>
      <c r="GG11" s="32">
        <f t="shared" si="86"/>
        <v>2.3606109478290831E-2</v>
      </c>
      <c r="GH11" s="14">
        <f t="shared" si="87"/>
        <v>0</v>
      </c>
      <c r="GI11" s="41" t="s">
        <v>33</v>
      </c>
      <c r="GJ11" s="29">
        <f>IF(GI11="x",'Gemensamma Tjänster'!$A15,0)</f>
        <v>247934</v>
      </c>
      <c r="GK11" s="32">
        <f t="shared" si="88"/>
        <v>2.3606109478290831E-2</v>
      </c>
      <c r="GL11" s="14">
        <f t="shared" si="89"/>
        <v>0</v>
      </c>
      <c r="GM11" s="41" t="s">
        <v>33</v>
      </c>
      <c r="GN11" s="29">
        <f>IF(GM11="x",'Gemensamma Tjänster'!$A15,0)</f>
        <v>247934</v>
      </c>
      <c r="GO11" s="32">
        <f t="shared" si="90"/>
        <v>2.3606109478290831E-2</v>
      </c>
      <c r="GP11" s="14">
        <f t="shared" si="91"/>
        <v>0</v>
      </c>
    </row>
    <row r="12" spans="1:198" x14ac:dyDescent="0.25">
      <c r="A12" s="18" t="s">
        <v>13</v>
      </c>
      <c r="B12" s="23">
        <f t="shared" si="92"/>
        <v>1201855.7552565616</v>
      </c>
      <c r="C12" s="216" t="s">
        <v>33</v>
      </c>
      <c r="D12" s="28">
        <f>IF(C12="x",'Gemensamma Tjänster'!$A16,0)</f>
        <v>61074</v>
      </c>
      <c r="E12" s="31">
        <f t="shared" si="0"/>
        <v>6.1866860943102422E-3</v>
      </c>
      <c r="F12" s="13">
        <f t="shared" si="1"/>
        <v>33603.647688000005</v>
      </c>
      <c r="G12" s="40" t="s">
        <v>33</v>
      </c>
      <c r="H12" s="28">
        <f>IF(G12="x",'Gemensamma Tjänster'!$A16,0)</f>
        <v>61074</v>
      </c>
      <c r="I12" s="31">
        <f t="shared" si="2"/>
        <v>5.9042318398516026E-3</v>
      </c>
      <c r="J12" s="13">
        <f t="shared" si="3"/>
        <v>9527.5439999999999</v>
      </c>
      <c r="K12" s="40"/>
      <c r="L12" s="28">
        <f>IF(K12="x",'Gemensamma Tjänster'!$A16,0)</f>
        <v>0</v>
      </c>
      <c r="M12" s="31">
        <f t="shared" si="4"/>
        <v>0</v>
      </c>
      <c r="N12" s="13">
        <f t="shared" si="5"/>
        <v>0</v>
      </c>
      <c r="O12" s="40"/>
      <c r="P12" s="28">
        <f>IF(O12="x",'Gemensamma Tjänster'!$A16,0)</f>
        <v>0</v>
      </c>
      <c r="Q12" s="31">
        <f t="shared" si="6"/>
        <v>0</v>
      </c>
      <c r="R12" s="13">
        <f t="shared" si="7"/>
        <v>0</v>
      </c>
      <c r="S12" s="40" t="s">
        <v>33</v>
      </c>
      <c r="T12" s="28">
        <f>IF(S12="x",'Gemensamma Tjänster'!$A16,0)</f>
        <v>61074</v>
      </c>
      <c r="U12" s="31">
        <f t="shared" si="8"/>
        <v>5.81493272514917E-3</v>
      </c>
      <c r="V12" s="13">
        <f t="shared" si="9"/>
        <v>9527.5439999999999</v>
      </c>
      <c r="W12" s="40"/>
      <c r="X12" s="28">
        <f>IF(W12="x",'Gemensamma Tjänster'!$A16,0)</f>
        <v>0</v>
      </c>
      <c r="Y12" s="31">
        <f t="shared" si="10"/>
        <v>0</v>
      </c>
      <c r="Z12" s="13">
        <f t="shared" si="93"/>
        <v>0</v>
      </c>
      <c r="AA12" s="40"/>
      <c r="AB12" s="28">
        <f>IF(AA12="x",'Gemensamma Tjänster'!$A16,0)</f>
        <v>0</v>
      </c>
      <c r="AC12" s="31">
        <f t="shared" si="11"/>
        <v>0</v>
      </c>
      <c r="AD12" s="13">
        <f t="shared" si="12"/>
        <v>0</v>
      </c>
      <c r="AE12" s="40" t="s">
        <v>33</v>
      </c>
      <c r="AF12" s="28">
        <f>IF(AE12="x",'Gemensamma Tjänster'!$A16,0)</f>
        <v>61074</v>
      </c>
      <c r="AG12" s="31">
        <f t="shared" si="13"/>
        <v>5.81493272514917E-3</v>
      </c>
      <c r="AH12" s="218">
        <v>31200</v>
      </c>
      <c r="AI12" s="40" t="s">
        <v>33</v>
      </c>
      <c r="AJ12" s="28">
        <f>IF(AI12="x",'Gemensamma Tjänster'!$A16,0)</f>
        <v>61074</v>
      </c>
      <c r="AK12" s="31">
        <f t="shared" si="14"/>
        <v>5.81493272514917E-3</v>
      </c>
      <c r="AL12" s="218">
        <v>25646.400000000001</v>
      </c>
      <c r="AM12" s="40" t="s">
        <v>33</v>
      </c>
      <c r="AN12" s="28">
        <f>IF(AM12="x",'Gemensamma Tjänster'!$A16,0)</f>
        <v>61074</v>
      </c>
      <c r="AO12" s="31">
        <f t="shared" si="15"/>
        <v>5.81493272514917E-3</v>
      </c>
      <c r="AP12" s="218">
        <f t="shared" si="16"/>
        <v>314471.56066747208</v>
      </c>
      <c r="AQ12" s="40" t="s">
        <v>33</v>
      </c>
      <c r="AR12" s="28">
        <f>IF(AQ12="x",'Gemensamma Tjänster'!$A16,0)</f>
        <v>61074</v>
      </c>
      <c r="AS12" s="31">
        <f t="shared" si="17"/>
        <v>5.81493272514917E-3</v>
      </c>
      <c r="AT12" s="218">
        <f t="shared" si="18"/>
        <v>0</v>
      </c>
      <c r="AU12" s="40" t="s">
        <v>33</v>
      </c>
      <c r="AV12" s="28">
        <f>IF(AU12="x",'Gemensamma Tjänster'!$A16,0)</f>
        <v>61074</v>
      </c>
      <c r="AW12" s="31">
        <f t="shared" si="19"/>
        <v>6.1283307006750861E-3</v>
      </c>
      <c r="AX12" s="13">
        <f t="shared" si="20"/>
        <v>0</v>
      </c>
      <c r="AY12" s="40" t="s">
        <v>33</v>
      </c>
      <c r="AZ12" s="28">
        <f>IF(AY12="x",'Gemensamma Tjänster'!$A16,0)</f>
        <v>61074</v>
      </c>
      <c r="BA12" s="31">
        <f t="shared" si="21"/>
        <v>7.84735271019814E-3</v>
      </c>
      <c r="BB12" s="13">
        <f t="shared" si="22"/>
        <v>47334.998168639999</v>
      </c>
      <c r="BC12" s="40" t="s">
        <v>33</v>
      </c>
      <c r="BD12" s="28">
        <f>IF(BC12="x",'Gemensamma Tjänster'!$A16,0)</f>
        <v>61074</v>
      </c>
      <c r="BE12" s="31">
        <f t="shared" si="23"/>
        <v>1.4605529458215066E-2</v>
      </c>
      <c r="BF12" s="13">
        <f t="shared" si="24"/>
        <v>74723.968642751992</v>
      </c>
      <c r="BG12" s="40"/>
      <c r="BH12" s="28">
        <f>IF(BG12="x",'Gemensamma Tjänster'!$A16,0)</f>
        <v>0</v>
      </c>
      <c r="BI12" s="31">
        <f t="shared" si="25"/>
        <v>0</v>
      </c>
      <c r="BJ12" s="13">
        <f t="shared" si="26"/>
        <v>0</v>
      </c>
      <c r="BK12" s="40" t="s">
        <v>33</v>
      </c>
      <c r="BL12" s="28">
        <f>IF(BK12="x",'Gemensamma Tjänster'!$A16,0)</f>
        <v>61074</v>
      </c>
      <c r="BM12" s="31">
        <f t="shared" si="27"/>
        <v>6.9709366250161366E-3</v>
      </c>
      <c r="BN12" s="13">
        <f t="shared" si="28"/>
        <v>8306.1128592000005</v>
      </c>
      <c r="BO12" s="40" t="s">
        <v>33</v>
      </c>
      <c r="BP12" s="28">
        <f>IF(BO12="x",'Gemensamma Tjänster'!$A16,0)</f>
        <v>61074</v>
      </c>
      <c r="BQ12" s="31">
        <f t="shared" si="29"/>
        <v>5.81493272514917E-3</v>
      </c>
      <c r="BR12" s="218">
        <v>2928.6400000000003</v>
      </c>
      <c r="BS12" s="40"/>
      <c r="BT12" s="28">
        <f>IF(BS12="x",'Gemensamma Tjänster'!$A16,0)</f>
        <v>0</v>
      </c>
      <c r="BU12" s="31">
        <f t="shared" si="30"/>
        <v>0</v>
      </c>
      <c r="BV12" s="13">
        <f t="shared" si="31"/>
        <v>0</v>
      </c>
      <c r="BW12" s="40"/>
      <c r="BX12" s="28">
        <f>IF(BW12="x",'Gemensamma Tjänster'!$A16,0)</f>
        <v>0</v>
      </c>
      <c r="BY12" s="31">
        <f t="shared" si="32"/>
        <v>0</v>
      </c>
      <c r="BZ12" s="218">
        <v>12480</v>
      </c>
      <c r="CA12" s="40" t="s">
        <v>33</v>
      </c>
      <c r="CB12" s="28">
        <f>IF(CA12="x",'Gemensamma Tjänster'!$A16,0)</f>
        <v>61074</v>
      </c>
      <c r="CC12" s="31">
        <f t="shared" si="33"/>
        <v>5.81493272514917E-3</v>
      </c>
      <c r="CD12" s="13">
        <f t="shared" si="34"/>
        <v>21725.354336961602</v>
      </c>
      <c r="CE12" s="40" t="s">
        <v>33</v>
      </c>
      <c r="CF12" s="28">
        <f>IF(CE12="x",'Gemensamma Tjänster'!$A16,0)</f>
        <v>61074</v>
      </c>
      <c r="CG12" s="31">
        <f t="shared" si="35"/>
        <v>2.1243854573129797E-2</v>
      </c>
      <c r="CH12" s="13">
        <f t="shared" si="36"/>
        <v>40678.198451279997</v>
      </c>
      <c r="CI12" s="40" t="s">
        <v>33</v>
      </c>
      <c r="CJ12" s="28">
        <f>IF(CI12="x",'Gemensamma Tjänster'!$A16,0)</f>
        <v>61074</v>
      </c>
      <c r="CK12" s="31">
        <f t="shared" si="37"/>
        <v>5.9715525537983854E-3</v>
      </c>
      <c r="CL12" s="13">
        <f t="shared" si="94"/>
        <v>82572.04800000001</v>
      </c>
      <c r="CM12" s="40" t="s">
        <v>33</v>
      </c>
      <c r="CN12" s="28">
        <f>IF(CM12="x",'Gemensamma Tjänster'!$A16,0)</f>
        <v>61074</v>
      </c>
      <c r="CO12" s="31">
        <f t="shared" si="38"/>
        <v>1.5259432082484984E-2</v>
      </c>
      <c r="CP12" s="13">
        <f t="shared" si="39"/>
        <v>457322.11200000002</v>
      </c>
      <c r="CQ12" s="40"/>
      <c r="CR12" s="28">
        <f>IF(CQ12="x",'Gemensamma Tjänster'!$A16,0)</f>
        <v>0</v>
      </c>
      <c r="CS12" s="31">
        <f t="shared" si="40"/>
        <v>0</v>
      </c>
      <c r="CT12" s="13">
        <f t="shared" si="41"/>
        <v>0</v>
      </c>
      <c r="CU12" s="40"/>
      <c r="CV12" s="28">
        <f>IF(CU12="x",'Gemensamma Tjänster'!$A16,0)</f>
        <v>0</v>
      </c>
      <c r="CW12" s="31">
        <f t="shared" si="42"/>
        <v>0</v>
      </c>
      <c r="CX12" s="13">
        <f t="shared" si="43"/>
        <v>0</v>
      </c>
      <c r="CY12" s="40" t="s">
        <v>33</v>
      </c>
      <c r="CZ12" s="28">
        <f>IF(CY12="x",'Gemensamma Tjänster'!$A16,0)</f>
        <v>61074</v>
      </c>
      <c r="DA12" s="31">
        <f t="shared" si="44"/>
        <v>8.2982195934396871E-3</v>
      </c>
      <c r="DB12" s="13">
        <f t="shared" si="45"/>
        <v>29807.626442256002</v>
      </c>
      <c r="DC12" s="40"/>
      <c r="DD12" s="28">
        <f>IF(DC12="x",'Gemensamma Tjänster'!$A16,0)</f>
        <v>0</v>
      </c>
      <c r="DE12" s="31">
        <f t="shared" si="46"/>
        <v>0</v>
      </c>
      <c r="DF12" s="13">
        <f t="shared" si="47"/>
        <v>0</v>
      </c>
      <c r="DG12" s="40"/>
      <c r="DH12" s="28">
        <f>IF(DG12="x",'Gemensamma Tjänster'!$A16,0)</f>
        <v>0</v>
      </c>
      <c r="DI12" s="31">
        <f t="shared" si="48"/>
        <v>0</v>
      </c>
      <c r="DJ12" s="13">
        <f t="shared" si="49"/>
        <v>0</v>
      </c>
      <c r="DK12" s="40" t="s">
        <v>33</v>
      </c>
      <c r="DL12" s="28">
        <f>IF(DK12="x",'Gemensamma Tjänster'!$A16,0)</f>
        <v>61074</v>
      </c>
      <c r="DM12" s="31">
        <f t="shared" si="50"/>
        <v>5.81493272514917E-3</v>
      </c>
      <c r="DN12" s="13">
        <f t="shared" si="51"/>
        <v>0</v>
      </c>
      <c r="DO12" s="40" t="s">
        <v>33</v>
      </c>
      <c r="DP12" s="28">
        <f>IF(DO12="x",'Gemensamma Tjänster'!$A16,0)</f>
        <v>61074</v>
      </c>
      <c r="DQ12" s="31">
        <f t="shared" si="52"/>
        <v>5.81493272514917E-3</v>
      </c>
      <c r="DR12" s="13">
        <f t="shared" si="53"/>
        <v>0</v>
      </c>
      <c r="DS12" s="40" t="s">
        <v>33</v>
      </c>
      <c r="DT12" s="28">
        <f>IF(DS12="x",'Gemensamma Tjänster'!$A16,0)</f>
        <v>61074</v>
      </c>
      <c r="DU12" s="31">
        <f t="shared" si="54"/>
        <v>5.81493272514917E-3</v>
      </c>
      <c r="DV12" s="13">
        <f t="shared" si="55"/>
        <v>0</v>
      </c>
      <c r="DW12" s="40" t="s">
        <v>33</v>
      </c>
      <c r="DX12" s="28">
        <f>IF(DW12="x",'Gemensamma Tjänster'!$A16,0)</f>
        <v>61074</v>
      </c>
      <c r="DY12" s="31">
        <f t="shared" si="56"/>
        <v>5.81493272514917E-3</v>
      </c>
      <c r="DZ12" s="13">
        <f t="shared" si="57"/>
        <v>0</v>
      </c>
      <c r="EA12" s="40" t="s">
        <v>33</v>
      </c>
      <c r="EB12" s="28">
        <f>IF(EA12="x",'Gemensamma Tjänster'!$A16,0)</f>
        <v>61074</v>
      </c>
      <c r="EC12" s="31">
        <f t="shared" si="58"/>
        <v>5.81493272514917E-3</v>
      </c>
      <c r="ED12" s="13">
        <f t="shared" si="59"/>
        <v>0</v>
      </c>
      <c r="EE12" s="40" t="s">
        <v>33</v>
      </c>
      <c r="EF12" s="28">
        <f>IF(EE12="x",'Gemensamma Tjänster'!$A16,0)</f>
        <v>61074</v>
      </c>
      <c r="EG12" s="31">
        <f t="shared" si="60"/>
        <v>5.81493272514917E-3</v>
      </c>
      <c r="EH12" s="13">
        <f t="shared" si="61"/>
        <v>0</v>
      </c>
      <c r="EI12" s="40" t="s">
        <v>33</v>
      </c>
      <c r="EJ12" s="28">
        <f>IF(EI12="x",'Gemensamma Tjänster'!$A16,0)</f>
        <v>61074</v>
      </c>
      <c r="EK12" s="31">
        <f t="shared" si="62"/>
        <v>5.81493272514917E-3</v>
      </c>
      <c r="EL12" s="13">
        <f t="shared" si="63"/>
        <v>0</v>
      </c>
      <c r="EM12" s="40" t="s">
        <v>33</v>
      </c>
      <c r="EN12" s="28">
        <f>IF(EM12="x",'Gemensamma Tjänster'!$A16,0)</f>
        <v>61074</v>
      </c>
      <c r="EO12" s="31">
        <f t="shared" si="64"/>
        <v>5.81493272514917E-3</v>
      </c>
      <c r="EP12" s="13">
        <f t="shared" si="65"/>
        <v>0</v>
      </c>
      <c r="EQ12" s="40" t="s">
        <v>33</v>
      </c>
      <c r="ER12" s="28">
        <f>IF(EQ12="x",'Gemensamma Tjänster'!$A16,0)</f>
        <v>61074</v>
      </c>
      <c r="ES12" s="31">
        <f t="shared" si="66"/>
        <v>5.81493272514917E-3</v>
      </c>
      <c r="ET12" s="13">
        <f t="shared" si="67"/>
        <v>0</v>
      </c>
      <c r="EU12" s="40" t="s">
        <v>33</v>
      </c>
      <c r="EV12" s="28">
        <f>IF(EU12="x",'Gemensamma Tjänster'!$A16,0)</f>
        <v>61074</v>
      </c>
      <c r="EW12" s="31">
        <f t="shared" si="68"/>
        <v>5.81493272514917E-3</v>
      </c>
      <c r="EX12" s="13">
        <f t="shared" si="69"/>
        <v>0</v>
      </c>
      <c r="EY12" s="40" t="s">
        <v>33</v>
      </c>
      <c r="EZ12" s="28">
        <f>IF(EY12="x",'Gemensamma Tjänster'!$A16,0)</f>
        <v>61074</v>
      </c>
      <c r="FA12" s="31">
        <f t="shared" si="70"/>
        <v>5.81493272514917E-3</v>
      </c>
      <c r="FB12" s="13">
        <f t="shared" si="71"/>
        <v>0</v>
      </c>
      <c r="FC12" s="40" t="s">
        <v>33</v>
      </c>
      <c r="FD12" s="28">
        <f>IF(FC12="x",'Gemensamma Tjänster'!$A16,0)</f>
        <v>61074</v>
      </c>
      <c r="FE12" s="31">
        <f t="shared" si="72"/>
        <v>5.81493272514917E-3</v>
      </c>
      <c r="FF12" s="13">
        <f t="shared" si="73"/>
        <v>0</v>
      </c>
      <c r="FG12" s="40" t="s">
        <v>33</v>
      </c>
      <c r="FH12" s="28">
        <f>IF(FG12="x",'Gemensamma Tjänster'!$A16,0)</f>
        <v>61074</v>
      </c>
      <c r="FI12" s="31">
        <f t="shared" si="74"/>
        <v>5.81493272514917E-3</v>
      </c>
      <c r="FJ12" s="13">
        <f t="shared" si="75"/>
        <v>0</v>
      </c>
      <c r="FK12" s="40" t="s">
        <v>33</v>
      </c>
      <c r="FL12" s="28">
        <f>IF(FK12="x",'Gemensamma Tjänster'!$A16,0)</f>
        <v>61074</v>
      </c>
      <c r="FM12" s="31">
        <f t="shared" si="76"/>
        <v>5.81493272514917E-3</v>
      </c>
      <c r="FN12" s="13">
        <f t="shared" si="77"/>
        <v>0</v>
      </c>
      <c r="FO12" s="40" t="s">
        <v>33</v>
      </c>
      <c r="FP12" s="28">
        <f>IF(FO12="x",'Gemensamma Tjänster'!$A16,0)</f>
        <v>61074</v>
      </c>
      <c r="FQ12" s="31">
        <f t="shared" si="78"/>
        <v>5.81493272514917E-3</v>
      </c>
      <c r="FR12" s="13">
        <f t="shared" si="79"/>
        <v>0</v>
      </c>
      <c r="FS12" s="40" t="s">
        <v>33</v>
      </c>
      <c r="FT12" s="28">
        <f>IF(FS12="x",'Gemensamma Tjänster'!$A16,0)</f>
        <v>61074</v>
      </c>
      <c r="FU12" s="31">
        <f t="shared" si="80"/>
        <v>5.81493272514917E-3</v>
      </c>
      <c r="FV12" s="13">
        <f t="shared" si="81"/>
        <v>0</v>
      </c>
      <c r="FW12" s="40" t="s">
        <v>33</v>
      </c>
      <c r="FX12" s="28">
        <f>IF(FW12="x",'Gemensamma Tjänster'!$A16,0)</f>
        <v>61074</v>
      </c>
      <c r="FY12" s="31">
        <f t="shared" si="82"/>
        <v>5.81493272514917E-3</v>
      </c>
      <c r="FZ12" s="13">
        <f t="shared" si="83"/>
        <v>0</v>
      </c>
      <c r="GA12" s="40" t="s">
        <v>33</v>
      </c>
      <c r="GB12" s="28">
        <f>IF(GA12="x",'Gemensamma Tjänster'!$A16,0)</f>
        <v>61074</v>
      </c>
      <c r="GC12" s="31">
        <f t="shared" si="84"/>
        <v>5.81493272514917E-3</v>
      </c>
      <c r="GD12" s="13">
        <f t="shared" si="85"/>
        <v>0</v>
      </c>
      <c r="GE12" s="40" t="s">
        <v>33</v>
      </c>
      <c r="GF12" s="28">
        <f>IF(GE12="x",'Gemensamma Tjänster'!$A16,0)</f>
        <v>61074</v>
      </c>
      <c r="GG12" s="31">
        <f t="shared" si="86"/>
        <v>5.81493272514917E-3</v>
      </c>
      <c r="GH12" s="13">
        <f t="shared" si="87"/>
        <v>0</v>
      </c>
      <c r="GI12" s="40" t="s">
        <v>33</v>
      </c>
      <c r="GJ12" s="28">
        <f>IF(GI12="x",'Gemensamma Tjänster'!$A16,0)</f>
        <v>61074</v>
      </c>
      <c r="GK12" s="31">
        <f t="shared" si="88"/>
        <v>5.81493272514917E-3</v>
      </c>
      <c r="GL12" s="13">
        <f t="shared" si="89"/>
        <v>0</v>
      </c>
      <c r="GM12" s="40" t="s">
        <v>33</v>
      </c>
      <c r="GN12" s="28">
        <f>IF(GM12="x",'Gemensamma Tjänster'!$A16,0)</f>
        <v>61074</v>
      </c>
      <c r="GO12" s="31">
        <f t="shared" si="90"/>
        <v>5.81493272514917E-3</v>
      </c>
      <c r="GP12" s="13">
        <f t="shared" si="91"/>
        <v>0</v>
      </c>
    </row>
    <row r="13" spans="1:198" x14ac:dyDescent="0.25">
      <c r="A13" s="19" t="s">
        <v>119</v>
      </c>
      <c r="B13" s="24">
        <f t="shared" si="92"/>
        <v>2707268.5105380793</v>
      </c>
      <c r="C13" s="215" t="s">
        <v>33</v>
      </c>
      <c r="D13" s="29">
        <f>IF(C13="x",'Gemensamma Tjänster'!$A17,0)</f>
        <v>158853</v>
      </c>
      <c r="E13" s="32">
        <f t="shared" si="0"/>
        <v>1.609152251595548E-2</v>
      </c>
      <c r="F13" s="14">
        <f t="shared" si="1"/>
        <v>87402.826836000007</v>
      </c>
      <c r="G13" s="41"/>
      <c r="H13" s="29">
        <f>IF(G13="x",'Gemensamma Tjänster'!$A17,0)</f>
        <v>0</v>
      </c>
      <c r="I13" s="32">
        <f t="shared" si="2"/>
        <v>0</v>
      </c>
      <c r="J13" s="14">
        <f t="shared" si="3"/>
        <v>0</v>
      </c>
      <c r="K13" s="41" t="s">
        <v>33</v>
      </c>
      <c r="L13" s="29">
        <f>IF(K13="x",'Gemensamma Tjänster'!$A17,0)</f>
        <v>158853</v>
      </c>
      <c r="M13" s="32">
        <f t="shared" si="4"/>
        <v>1.5213057795599167E-2</v>
      </c>
      <c r="N13" s="14">
        <f t="shared" si="5"/>
        <v>24781.067999999999</v>
      </c>
      <c r="O13" s="41" t="s">
        <v>33</v>
      </c>
      <c r="P13" s="29">
        <f>IF(O13="x",'Gemensamma Tjänster'!$A17,0)</f>
        <v>158853</v>
      </c>
      <c r="Q13" s="32">
        <f t="shared" si="6"/>
        <v>3.037810996840239E-2</v>
      </c>
      <c r="R13" s="14">
        <f t="shared" si="7"/>
        <v>24781.067999999999</v>
      </c>
      <c r="S13" s="41" t="s">
        <v>33</v>
      </c>
      <c r="T13" s="29">
        <f>IF(S13="x",'Gemensamma Tjänster'!$A17,0)</f>
        <v>158853</v>
      </c>
      <c r="U13" s="32">
        <f t="shared" si="8"/>
        <v>1.5124594887973951E-2</v>
      </c>
      <c r="V13" s="14">
        <f t="shared" si="9"/>
        <v>24781.067999999999</v>
      </c>
      <c r="W13" s="41" t="s">
        <v>33</v>
      </c>
      <c r="X13" s="29">
        <f>IF(W13="x",'Gemensamma Tjänster'!$A17,0)</f>
        <v>158853</v>
      </c>
      <c r="Y13" s="32">
        <f t="shared" si="10"/>
        <v>1.5213057795599167E-2</v>
      </c>
      <c r="Z13" s="14">
        <f t="shared" si="93"/>
        <v>186435.40888440001</v>
      </c>
      <c r="AA13" s="41"/>
      <c r="AB13" s="29">
        <f>IF(AA13="x",'Gemensamma Tjänster'!$A17,0)</f>
        <v>0</v>
      </c>
      <c r="AC13" s="32">
        <f t="shared" si="11"/>
        <v>0</v>
      </c>
      <c r="AD13" s="14">
        <f t="shared" si="12"/>
        <v>0</v>
      </c>
      <c r="AE13" s="41" t="s">
        <v>33</v>
      </c>
      <c r="AF13" s="29">
        <f>IF(AE13="x",'Gemensamma Tjänster'!$A17,0)</f>
        <v>158853</v>
      </c>
      <c r="AG13" s="32">
        <f t="shared" si="13"/>
        <v>1.5124594887973951E-2</v>
      </c>
      <c r="AH13" s="91">
        <v>31200</v>
      </c>
      <c r="AI13" s="41" t="s">
        <v>33</v>
      </c>
      <c r="AJ13" s="29">
        <f>IF(AI13="x",'Gemensamma Tjänster'!$A17,0)</f>
        <v>158853</v>
      </c>
      <c r="AK13" s="32">
        <f t="shared" si="14"/>
        <v>1.5124594887973951E-2</v>
      </c>
      <c r="AL13" s="91">
        <v>642037.46880000015</v>
      </c>
      <c r="AM13" s="41" t="s">
        <v>33</v>
      </c>
      <c r="AN13" s="29">
        <f>IF(AM13="x",'Gemensamma Tjänster'!$A17,0)</f>
        <v>158853</v>
      </c>
      <c r="AO13" s="32">
        <f t="shared" si="15"/>
        <v>1.5124594887973951E-2</v>
      </c>
      <c r="AP13" s="91">
        <f t="shared" si="16"/>
        <v>817938.08865818416</v>
      </c>
      <c r="AQ13" s="41" t="s">
        <v>33</v>
      </c>
      <c r="AR13" s="29">
        <f>IF(AQ13="x",'Gemensamma Tjänster'!$A17,0)</f>
        <v>158853</v>
      </c>
      <c r="AS13" s="32">
        <f t="shared" si="17"/>
        <v>1.5124594887973951E-2</v>
      </c>
      <c r="AT13" s="91">
        <f t="shared" si="18"/>
        <v>0</v>
      </c>
      <c r="AU13" s="41" t="s">
        <v>33</v>
      </c>
      <c r="AV13" s="29">
        <f>IF(AU13="x",'Gemensamma Tjänster'!$A17,0)</f>
        <v>158853</v>
      </c>
      <c r="AW13" s="32">
        <f t="shared" si="19"/>
        <v>1.5939740590011124E-2</v>
      </c>
      <c r="AX13" s="14">
        <f t="shared" si="20"/>
        <v>0</v>
      </c>
      <c r="AY13" s="41" t="s">
        <v>33</v>
      </c>
      <c r="AZ13" s="29">
        <f>IF(AY13="x",'Gemensamma Tjänster'!$A17,0)</f>
        <v>158853</v>
      </c>
      <c r="BA13" s="32">
        <f t="shared" si="21"/>
        <v>2.0410903495318881E-2</v>
      </c>
      <c r="BB13" s="14">
        <f t="shared" si="22"/>
        <v>123117.96286607999</v>
      </c>
      <c r="BC13" s="41" t="s">
        <v>33</v>
      </c>
      <c r="BD13" s="29">
        <f>IF(BC13="x",'Gemensamma Tjänster'!$A17,0)</f>
        <v>158853</v>
      </c>
      <c r="BE13" s="32">
        <f t="shared" si="23"/>
        <v>3.7988868766182626E-2</v>
      </c>
      <c r="BF13" s="14">
        <f t="shared" si="24"/>
        <v>194356.46250134401</v>
      </c>
      <c r="BG13" s="41" t="s">
        <v>33</v>
      </c>
      <c r="BH13" s="29">
        <f>IF(BG13="x",'Gemensamma Tjänster'!$A17,0)</f>
        <v>158853</v>
      </c>
      <c r="BI13" s="32">
        <f t="shared" si="25"/>
        <v>1.6245835708971347E-2</v>
      </c>
      <c r="BJ13" s="14">
        <f t="shared" si="26"/>
        <v>0</v>
      </c>
      <c r="BK13" s="41"/>
      <c r="BL13" s="29">
        <f>IF(BK13="x",'Gemensamma Tjänster'!$A17,0)</f>
        <v>0</v>
      </c>
      <c r="BM13" s="32">
        <f t="shared" si="27"/>
        <v>0</v>
      </c>
      <c r="BN13" s="14">
        <f t="shared" si="28"/>
        <v>0</v>
      </c>
      <c r="BO13" s="41" t="s">
        <v>33</v>
      </c>
      <c r="BP13" s="29">
        <f>IF(BO13="x",'Gemensamma Tjänster'!$A17,0)</f>
        <v>158853</v>
      </c>
      <c r="BQ13" s="32">
        <f t="shared" si="29"/>
        <v>1.5124594887973951E-2</v>
      </c>
      <c r="BR13" s="91">
        <v>39661.440000000002</v>
      </c>
      <c r="BS13" s="41"/>
      <c r="BT13" s="29">
        <f>IF(BS13="x",'Gemensamma Tjänster'!$A17,0)</f>
        <v>0</v>
      </c>
      <c r="BU13" s="32">
        <f t="shared" si="30"/>
        <v>0</v>
      </c>
      <c r="BV13" s="14">
        <f t="shared" si="31"/>
        <v>0</v>
      </c>
      <c r="BW13" s="41" t="s">
        <v>33</v>
      </c>
      <c r="BX13" s="29">
        <f>IF(BW13="x",'Gemensamma Tjänster'!$A17,0)</f>
        <v>158853</v>
      </c>
      <c r="BY13" s="32">
        <f t="shared" si="32"/>
        <v>1.6245835708971347E-2</v>
      </c>
      <c r="BZ13" s="91">
        <v>0</v>
      </c>
      <c r="CA13" s="41" t="s">
        <v>33</v>
      </c>
      <c r="CB13" s="29">
        <f>IF(CA13="x",'Gemensamma Tjänster'!$A17,0)</f>
        <v>158853</v>
      </c>
      <c r="CC13" s="32">
        <f t="shared" si="33"/>
        <v>1.5124594887973951E-2</v>
      </c>
      <c r="CD13" s="14">
        <f t="shared" si="34"/>
        <v>56507.478018295202</v>
      </c>
      <c r="CE13" s="41" t="s">
        <v>33</v>
      </c>
      <c r="CF13" s="29">
        <f>IF(CE13="x",'Gemensamma Tjänster'!$A17,0)</f>
        <v>158853</v>
      </c>
      <c r="CG13" s="32">
        <f t="shared" si="35"/>
        <v>5.5255100869525293E-2</v>
      </c>
      <c r="CH13" s="14">
        <f t="shared" si="36"/>
        <v>105803.67846516</v>
      </c>
      <c r="CI13" s="41" t="s">
        <v>33</v>
      </c>
      <c r="CJ13" s="29">
        <f>IF(CI13="x",'Gemensamma Tjänster'!$A17,0)</f>
        <v>158853</v>
      </c>
      <c r="CK13" s="32">
        <f t="shared" si="37"/>
        <v>1.5531961846752053E-2</v>
      </c>
      <c r="CL13" s="14">
        <f t="shared" si="94"/>
        <v>214769.25600000002</v>
      </c>
      <c r="CM13" s="41"/>
      <c r="CN13" s="29">
        <f>IF(CM13="x",'Gemensamma Tjänster'!$A17,0)</f>
        <v>0</v>
      </c>
      <c r="CO13" s="32">
        <f t="shared" si="38"/>
        <v>0</v>
      </c>
      <c r="CP13" s="14">
        <f t="shared" si="39"/>
        <v>0</v>
      </c>
      <c r="CQ13" s="41"/>
      <c r="CR13" s="29">
        <f>IF(CQ13="x",'Gemensamma Tjänster'!$A17,0)</f>
        <v>0</v>
      </c>
      <c r="CS13" s="32">
        <f t="shared" si="40"/>
        <v>0</v>
      </c>
      <c r="CT13" s="14">
        <f t="shared" si="41"/>
        <v>0</v>
      </c>
      <c r="CU13" s="41" t="s">
        <v>33</v>
      </c>
      <c r="CV13" s="29">
        <f>IF(CU13="x",'Gemensamma Tjänster'!$A17,0)</f>
        <v>158853</v>
      </c>
      <c r="CW13" s="32">
        <f t="shared" si="42"/>
        <v>2.016698737305099E-2</v>
      </c>
      <c r="CX13" s="14">
        <f t="shared" si="43"/>
        <v>133695.23550861605</v>
      </c>
      <c r="CY13" s="41"/>
      <c r="CZ13" s="29">
        <f>IF(CY13="x",'Gemensamma Tjänster'!$A17,0)</f>
        <v>0</v>
      </c>
      <c r="DA13" s="32">
        <f t="shared" si="44"/>
        <v>0</v>
      </c>
      <c r="DB13" s="14">
        <f t="shared" si="45"/>
        <v>0</v>
      </c>
      <c r="DC13" s="41"/>
      <c r="DD13" s="29">
        <f>IF(DC13="x",'Gemensamma Tjänster'!$A17,0)</f>
        <v>0</v>
      </c>
      <c r="DE13" s="32">
        <f t="shared" si="46"/>
        <v>0</v>
      </c>
      <c r="DF13" s="14">
        <f t="shared" si="47"/>
        <v>0</v>
      </c>
      <c r="DG13" s="41"/>
      <c r="DH13" s="29">
        <f>IF(DG13="x",'Gemensamma Tjänster'!$A17,0)</f>
        <v>0</v>
      </c>
      <c r="DI13" s="32">
        <f t="shared" si="48"/>
        <v>0</v>
      </c>
      <c r="DJ13" s="14">
        <f t="shared" si="49"/>
        <v>0</v>
      </c>
      <c r="DK13" s="41" t="s">
        <v>33</v>
      </c>
      <c r="DL13" s="29">
        <f>IF(DK13="x",'Gemensamma Tjänster'!$A17,0)</f>
        <v>158853</v>
      </c>
      <c r="DM13" s="32">
        <f t="shared" si="50"/>
        <v>1.5124594887973951E-2</v>
      </c>
      <c r="DN13" s="14">
        <f t="shared" si="51"/>
        <v>0</v>
      </c>
      <c r="DO13" s="41" t="s">
        <v>33</v>
      </c>
      <c r="DP13" s="29">
        <f>IF(DO13="x",'Gemensamma Tjänster'!$A17,0)</f>
        <v>158853</v>
      </c>
      <c r="DQ13" s="32">
        <f t="shared" si="52"/>
        <v>1.5124594887973951E-2</v>
      </c>
      <c r="DR13" s="14">
        <f t="shared" si="53"/>
        <v>0</v>
      </c>
      <c r="DS13" s="41" t="s">
        <v>33</v>
      </c>
      <c r="DT13" s="29">
        <f>IF(DS13="x",'Gemensamma Tjänster'!$A17,0)</f>
        <v>158853</v>
      </c>
      <c r="DU13" s="32">
        <f t="shared" si="54"/>
        <v>1.5124594887973951E-2</v>
      </c>
      <c r="DV13" s="14">
        <f t="shared" si="55"/>
        <v>0</v>
      </c>
      <c r="DW13" s="41" t="s">
        <v>33</v>
      </c>
      <c r="DX13" s="29">
        <f>IF(DW13="x",'Gemensamma Tjänster'!$A17,0)</f>
        <v>158853</v>
      </c>
      <c r="DY13" s="32">
        <f t="shared" si="56"/>
        <v>1.5124594887973951E-2</v>
      </c>
      <c r="DZ13" s="14">
        <f t="shared" si="57"/>
        <v>0</v>
      </c>
      <c r="EA13" s="41" t="s">
        <v>33</v>
      </c>
      <c r="EB13" s="29">
        <f>IF(EA13="x",'Gemensamma Tjänster'!$A17,0)</f>
        <v>158853</v>
      </c>
      <c r="EC13" s="32">
        <f t="shared" si="58"/>
        <v>1.5124594887973951E-2</v>
      </c>
      <c r="ED13" s="14">
        <f t="shared" si="59"/>
        <v>0</v>
      </c>
      <c r="EE13" s="41" t="s">
        <v>33</v>
      </c>
      <c r="EF13" s="29">
        <f>IF(EE13="x",'Gemensamma Tjänster'!$A17,0)</f>
        <v>158853</v>
      </c>
      <c r="EG13" s="32">
        <f t="shared" si="60"/>
        <v>1.5124594887973951E-2</v>
      </c>
      <c r="EH13" s="14">
        <f t="shared" si="61"/>
        <v>0</v>
      </c>
      <c r="EI13" s="41" t="s">
        <v>33</v>
      </c>
      <c r="EJ13" s="29">
        <f>IF(EI13="x",'Gemensamma Tjänster'!$A17,0)</f>
        <v>158853</v>
      </c>
      <c r="EK13" s="32">
        <f t="shared" si="62"/>
        <v>1.5124594887973951E-2</v>
      </c>
      <c r="EL13" s="14">
        <f t="shared" si="63"/>
        <v>0</v>
      </c>
      <c r="EM13" s="41" t="s">
        <v>33</v>
      </c>
      <c r="EN13" s="29">
        <f>IF(EM13="x",'Gemensamma Tjänster'!$A17,0)</f>
        <v>158853</v>
      </c>
      <c r="EO13" s="32">
        <f t="shared" si="64"/>
        <v>1.5124594887973951E-2</v>
      </c>
      <c r="EP13" s="14">
        <f t="shared" si="65"/>
        <v>0</v>
      </c>
      <c r="EQ13" s="41" t="s">
        <v>33</v>
      </c>
      <c r="ER13" s="29">
        <f>IF(EQ13="x",'Gemensamma Tjänster'!$A17,0)</f>
        <v>158853</v>
      </c>
      <c r="ES13" s="32">
        <f t="shared" si="66"/>
        <v>1.5124594887973951E-2</v>
      </c>
      <c r="ET13" s="14">
        <f t="shared" si="67"/>
        <v>0</v>
      </c>
      <c r="EU13" s="41" t="s">
        <v>33</v>
      </c>
      <c r="EV13" s="29">
        <f>IF(EU13="x",'Gemensamma Tjänster'!$A17,0)</f>
        <v>158853</v>
      </c>
      <c r="EW13" s="32">
        <f t="shared" si="68"/>
        <v>1.5124594887973951E-2</v>
      </c>
      <c r="EX13" s="14">
        <f t="shared" si="69"/>
        <v>0</v>
      </c>
      <c r="EY13" s="41" t="s">
        <v>33</v>
      </c>
      <c r="EZ13" s="29">
        <f>IF(EY13="x",'Gemensamma Tjänster'!$A17,0)</f>
        <v>158853</v>
      </c>
      <c r="FA13" s="32">
        <f t="shared" si="70"/>
        <v>1.5124594887973951E-2</v>
      </c>
      <c r="FB13" s="14">
        <f t="shared" si="71"/>
        <v>0</v>
      </c>
      <c r="FC13" s="41" t="s">
        <v>33</v>
      </c>
      <c r="FD13" s="29">
        <f>IF(FC13="x",'Gemensamma Tjänster'!$A17,0)</f>
        <v>158853</v>
      </c>
      <c r="FE13" s="32">
        <f t="shared" si="72"/>
        <v>1.5124594887973951E-2</v>
      </c>
      <c r="FF13" s="14">
        <f t="shared" si="73"/>
        <v>0</v>
      </c>
      <c r="FG13" s="41" t="s">
        <v>33</v>
      </c>
      <c r="FH13" s="29">
        <f>IF(FG13="x",'Gemensamma Tjänster'!$A17,0)</f>
        <v>158853</v>
      </c>
      <c r="FI13" s="32">
        <f t="shared" si="74"/>
        <v>1.5124594887973951E-2</v>
      </c>
      <c r="FJ13" s="14">
        <f t="shared" si="75"/>
        <v>0</v>
      </c>
      <c r="FK13" s="41" t="s">
        <v>33</v>
      </c>
      <c r="FL13" s="29">
        <f>IF(FK13="x",'Gemensamma Tjänster'!$A17,0)</f>
        <v>158853</v>
      </c>
      <c r="FM13" s="32">
        <f t="shared" si="76"/>
        <v>1.5124594887973951E-2</v>
      </c>
      <c r="FN13" s="14">
        <f t="shared" si="77"/>
        <v>0</v>
      </c>
      <c r="FO13" s="41" t="s">
        <v>33</v>
      </c>
      <c r="FP13" s="29">
        <f>IF(FO13="x",'Gemensamma Tjänster'!$A17,0)</f>
        <v>158853</v>
      </c>
      <c r="FQ13" s="32">
        <f t="shared" si="78"/>
        <v>1.5124594887973951E-2</v>
      </c>
      <c r="FR13" s="14">
        <f t="shared" si="79"/>
        <v>0</v>
      </c>
      <c r="FS13" s="41" t="s">
        <v>33</v>
      </c>
      <c r="FT13" s="29">
        <f>IF(FS13="x",'Gemensamma Tjänster'!$A17,0)</f>
        <v>158853</v>
      </c>
      <c r="FU13" s="32">
        <f t="shared" si="80"/>
        <v>1.5124594887973951E-2</v>
      </c>
      <c r="FV13" s="14">
        <f t="shared" si="81"/>
        <v>0</v>
      </c>
      <c r="FW13" s="41" t="s">
        <v>33</v>
      </c>
      <c r="FX13" s="29">
        <f>IF(FW13="x",'Gemensamma Tjänster'!$A17,0)</f>
        <v>158853</v>
      </c>
      <c r="FY13" s="32">
        <f t="shared" si="82"/>
        <v>1.5124594887973951E-2</v>
      </c>
      <c r="FZ13" s="14">
        <f t="shared" si="83"/>
        <v>0</v>
      </c>
      <c r="GA13" s="41" t="s">
        <v>33</v>
      </c>
      <c r="GB13" s="29">
        <f>IF(GA13="x",'Gemensamma Tjänster'!$A17,0)</f>
        <v>158853</v>
      </c>
      <c r="GC13" s="32">
        <f t="shared" si="84"/>
        <v>1.5124594887973951E-2</v>
      </c>
      <c r="GD13" s="14">
        <f t="shared" si="85"/>
        <v>0</v>
      </c>
      <c r="GE13" s="41" t="s">
        <v>33</v>
      </c>
      <c r="GF13" s="29">
        <f>IF(GE13="x",'Gemensamma Tjänster'!$A17,0)</f>
        <v>158853</v>
      </c>
      <c r="GG13" s="32">
        <f t="shared" si="86"/>
        <v>1.5124594887973951E-2</v>
      </c>
      <c r="GH13" s="14">
        <f t="shared" si="87"/>
        <v>0</v>
      </c>
      <c r="GI13" s="41" t="s">
        <v>33</v>
      </c>
      <c r="GJ13" s="29">
        <f>IF(GI13="x",'Gemensamma Tjänster'!$A17,0)</f>
        <v>158853</v>
      </c>
      <c r="GK13" s="32">
        <f t="shared" si="88"/>
        <v>1.5124594887973951E-2</v>
      </c>
      <c r="GL13" s="14">
        <f t="shared" si="89"/>
        <v>0</v>
      </c>
      <c r="GM13" s="41" t="s">
        <v>33</v>
      </c>
      <c r="GN13" s="29">
        <f>IF(GM13="x",'Gemensamma Tjänster'!$A17,0)</f>
        <v>158853</v>
      </c>
      <c r="GO13" s="32">
        <f t="shared" si="90"/>
        <v>1.5124594887973951E-2</v>
      </c>
      <c r="GP13" s="14">
        <f t="shared" si="91"/>
        <v>0</v>
      </c>
    </row>
    <row r="14" spans="1:198" x14ac:dyDescent="0.25">
      <c r="A14" s="18" t="s">
        <v>15</v>
      </c>
      <c r="B14" s="23">
        <f t="shared" si="92"/>
        <v>33929656.593605615</v>
      </c>
      <c r="C14" s="216" t="s">
        <v>33</v>
      </c>
      <c r="D14" s="28">
        <f>IF(C14="x",'Gemensamma Tjänster'!$A18,0)</f>
        <v>1410807</v>
      </c>
      <c r="E14" s="31">
        <f t="shared" si="0"/>
        <v>0.14291220566289337</v>
      </c>
      <c r="F14" s="13">
        <f t="shared" si="1"/>
        <v>776242.94108400005</v>
      </c>
      <c r="G14" s="40" t="s">
        <v>33</v>
      </c>
      <c r="H14" s="28">
        <f>IF(G14="x",'Gemensamma Tjänster'!$A18,0)</f>
        <v>1410807</v>
      </c>
      <c r="I14" s="31">
        <f t="shared" si="2"/>
        <v>0.13638752348438812</v>
      </c>
      <c r="J14" s="13">
        <f t="shared" si="3"/>
        <v>220085.89199999999</v>
      </c>
      <c r="K14" s="40" t="s">
        <v>33</v>
      </c>
      <c r="L14" s="28">
        <f>IF(K14="x",'Gemensamma Tjänster'!$A18,0)</f>
        <v>1410807</v>
      </c>
      <c r="M14" s="31">
        <f t="shared" si="4"/>
        <v>0.13511037518608948</v>
      </c>
      <c r="N14" s="13">
        <f t="shared" si="5"/>
        <v>220085.89199999999</v>
      </c>
      <c r="O14" s="40"/>
      <c r="P14" s="28">
        <f>IF(O14="x",'Gemensamma Tjänster'!$A18,0)</f>
        <v>0</v>
      </c>
      <c r="Q14" s="31">
        <f t="shared" si="6"/>
        <v>0</v>
      </c>
      <c r="R14" s="13">
        <f t="shared" si="7"/>
        <v>0</v>
      </c>
      <c r="S14" s="40" t="s">
        <v>33</v>
      </c>
      <c r="T14" s="28">
        <f>IF(S14="x",'Gemensamma Tjänster'!$A18,0)</f>
        <v>1410807</v>
      </c>
      <c r="U14" s="31">
        <f t="shared" si="8"/>
        <v>0.13432471744391272</v>
      </c>
      <c r="V14" s="13">
        <f t="shared" si="9"/>
        <v>220085.89199999999</v>
      </c>
      <c r="W14" s="40" t="s">
        <v>33</v>
      </c>
      <c r="X14" s="28">
        <f>IF(W14="x",'Gemensamma Tjänster'!$A18,0)</f>
        <v>1410807</v>
      </c>
      <c r="Y14" s="31">
        <f t="shared" si="10"/>
        <v>0.13511037518608948</v>
      </c>
      <c r="Z14" s="13">
        <f t="shared" si="93"/>
        <v>1655772.1912836002</v>
      </c>
      <c r="AA14" s="40"/>
      <c r="AB14" s="28">
        <f>IF(AA14="x",'Gemensamma Tjänster'!$A18,0)</f>
        <v>0</v>
      </c>
      <c r="AC14" s="31">
        <f t="shared" si="11"/>
        <v>0</v>
      </c>
      <c r="AD14" s="13">
        <f t="shared" si="12"/>
        <v>0</v>
      </c>
      <c r="AE14" s="40" t="s">
        <v>33</v>
      </c>
      <c r="AF14" s="28">
        <f>IF(AE14="x",'Gemensamma Tjänster'!$A18,0)</f>
        <v>1410807</v>
      </c>
      <c r="AG14" s="31">
        <f t="shared" si="13"/>
        <v>0.13432471744391272</v>
      </c>
      <c r="AH14" s="218">
        <v>52000</v>
      </c>
      <c r="AI14" s="40" t="s">
        <v>33</v>
      </c>
      <c r="AJ14" s="28">
        <f>IF(AI14="x",'Gemensamma Tjänster'!$A18,0)</f>
        <v>1410807</v>
      </c>
      <c r="AK14" s="31">
        <f t="shared" si="14"/>
        <v>0.13432471744391272</v>
      </c>
      <c r="AL14" s="218">
        <v>4120088.1696000006</v>
      </c>
      <c r="AM14" s="40" t="s">
        <v>33</v>
      </c>
      <c r="AN14" s="28">
        <f>IF(AM14="x",'Gemensamma Tjänster'!$A18,0)</f>
        <v>1410807</v>
      </c>
      <c r="AO14" s="31">
        <f t="shared" si="15"/>
        <v>0.13432471744391272</v>
      </c>
      <c r="AP14" s="218">
        <f t="shared" si="16"/>
        <v>7264280.6937582968</v>
      </c>
      <c r="AQ14" s="40" t="s">
        <v>33</v>
      </c>
      <c r="AR14" s="28">
        <f>IF(AQ14="x",'Gemensamma Tjänster'!$A18,0)</f>
        <v>1410807</v>
      </c>
      <c r="AS14" s="31">
        <f t="shared" si="17"/>
        <v>0.13432471744391272</v>
      </c>
      <c r="AT14" s="218">
        <f t="shared" si="18"/>
        <v>0</v>
      </c>
      <c r="AU14" s="40" t="s">
        <v>33</v>
      </c>
      <c r="AV14" s="28">
        <f>IF(AU14="x",'Gemensamma Tjänster'!$A18,0)</f>
        <v>1410807</v>
      </c>
      <c r="AW14" s="31">
        <f t="shared" si="19"/>
        <v>0.14156419836308928</v>
      </c>
      <c r="AX14" s="13">
        <f t="shared" si="20"/>
        <v>0</v>
      </c>
      <c r="AY14" s="40" t="s">
        <v>33</v>
      </c>
      <c r="AZ14" s="28">
        <f>IF(AY14="x",'Gemensamma Tjänster'!$A18,0)</f>
        <v>1410807</v>
      </c>
      <c r="BA14" s="31">
        <f t="shared" si="21"/>
        <v>0.18127353923136699</v>
      </c>
      <c r="BB14" s="13">
        <f t="shared" si="22"/>
        <v>1093436.5975915201</v>
      </c>
      <c r="BC14" s="40"/>
      <c r="BD14" s="28">
        <f>IF(BC14="x",'Gemensamma Tjänster'!$A18,0)</f>
        <v>0</v>
      </c>
      <c r="BE14" s="31">
        <f t="shared" si="23"/>
        <v>0</v>
      </c>
      <c r="BF14" s="13">
        <f t="shared" si="24"/>
        <v>0</v>
      </c>
      <c r="BG14" s="40" t="s">
        <v>33</v>
      </c>
      <c r="BH14" s="28">
        <f>IF(BG14="x",'Gemensamma Tjänster'!$A18,0)</f>
        <v>1410807</v>
      </c>
      <c r="BI14" s="31">
        <f t="shared" si="25"/>
        <v>0.1442826936794819</v>
      </c>
      <c r="BJ14" s="13">
        <f t="shared" si="26"/>
        <v>0</v>
      </c>
      <c r="BK14" s="40" t="s">
        <v>33</v>
      </c>
      <c r="BL14" s="28">
        <f>IF(BK14="x",'Gemensamma Tjänster'!$A18,0)</f>
        <v>1410807</v>
      </c>
      <c r="BM14" s="31">
        <f t="shared" si="27"/>
        <v>0.16102836210382718</v>
      </c>
      <c r="BN14" s="13">
        <f t="shared" si="28"/>
        <v>191870.8806456</v>
      </c>
      <c r="BO14" s="40" t="s">
        <v>33</v>
      </c>
      <c r="BP14" s="28">
        <f>IF(BO14="x",'Gemensamma Tjänster'!$A18,0)</f>
        <v>1410807</v>
      </c>
      <c r="BQ14" s="31">
        <f t="shared" si="29"/>
        <v>0.13432471744391272</v>
      </c>
      <c r="BR14" s="218">
        <v>1998083.36</v>
      </c>
      <c r="BS14" s="40"/>
      <c r="BT14" s="28">
        <f>IF(BS14="x",'Gemensamma Tjänster'!$A18,0)</f>
        <v>0</v>
      </c>
      <c r="BU14" s="31">
        <f t="shared" si="30"/>
        <v>0</v>
      </c>
      <c r="BV14" s="13">
        <f t="shared" si="31"/>
        <v>0</v>
      </c>
      <c r="BW14" s="40" t="s">
        <v>33</v>
      </c>
      <c r="BX14" s="28">
        <f>IF(BW14="x",'Gemensamma Tjänster'!$A18,0)</f>
        <v>1410807</v>
      </c>
      <c r="BY14" s="31">
        <f t="shared" si="32"/>
        <v>0.1442826936794819</v>
      </c>
      <c r="BZ14" s="218">
        <v>328640</v>
      </c>
      <c r="CA14" s="40" t="s">
        <v>33</v>
      </c>
      <c r="CB14" s="28">
        <f>IF(CA14="x",'Gemensamma Tjänster'!$A18,0)</f>
        <v>1410807</v>
      </c>
      <c r="CC14" s="31">
        <f t="shared" si="33"/>
        <v>0.13432471744391272</v>
      </c>
      <c r="CD14" s="13">
        <f t="shared" si="34"/>
        <v>501854.83145144879</v>
      </c>
      <c r="CE14" s="40" t="s">
        <v>33</v>
      </c>
      <c r="CF14" s="28">
        <f>IF(CE14="x",'Gemensamma Tjänster'!$A18,0)</f>
        <v>1410807</v>
      </c>
      <c r="CG14" s="31">
        <f t="shared" si="35"/>
        <v>0.49073220582823346</v>
      </c>
      <c r="CH14" s="13">
        <f t="shared" si="36"/>
        <v>939664.78571004001</v>
      </c>
      <c r="CI14" s="40" t="s">
        <v>33</v>
      </c>
      <c r="CJ14" s="28">
        <f>IF(CI14="x",'Gemensamma Tjänster'!$A18,0)</f>
        <v>1410807</v>
      </c>
      <c r="CK14" s="31">
        <f t="shared" si="37"/>
        <v>0.13794262933108423</v>
      </c>
      <c r="CL14" s="13">
        <f t="shared" si="94"/>
        <v>1907411.064</v>
      </c>
      <c r="CM14" s="40" t="s">
        <v>33</v>
      </c>
      <c r="CN14" s="28">
        <f>IF(CM14="x",'Gemensamma Tjänster'!$A18,0)</f>
        <v>1410807</v>
      </c>
      <c r="CO14" s="31">
        <f t="shared" si="38"/>
        <v>0.35249228146174139</v>
      </c>
      <c r="CP14" s="13">
        <f t="shared" si="39"/>
        <v>10564122.816000002</v>
      </c>
      <c r="CQ14" s="40"/>
      <c r="CR14" s="28">
        <f>IF(CQ14="x",'Gemensamma Tjänster'!$A18,0)</f>
        <v>0</v>
      </c>
      <c r="CS14" s="31">
        <f t="shared" si="40"/>
        <v>0</v>
      </c>
      <c r="CT14" s="13">
        <f t="shared" si="41"/>
        <v>0</v>
      </c>
      <c r="CU14" s="40" t="s">
        <v>33</v>
      </c>
      <c r="CV14" s="28">
        <f>IF(CU14="x",'Gemensamma Tjänster'!$A18,0)</f>
        <v>1410807</v>
      </c>
      <c r="CW14" s="31">
        <f t="shared" si="42"/>
        <v>0.1791072687000683</v>
      </c>
      <c r="CX14" s="13">
        <f t="shared" si="43"/>
        <v>1187375.5870031042</v>
      </c>
      <c r="CY14" s="40" t="s">
        <v>33</v>
      </c>
      <c r="CZ14" s="28">
        <f>IF(CY14="x",'Gemensamma Tjänster'!$A18,0)</f>
        <v>1410807</v>
      </c>
      <c r="DA14" s="31">
        <f t="shared" si="44"/>
        <v>0.19168854651671519</v>
      </c>
      <c r="DB14" s="13">
        <f t="shared" si="45"/>
        <v>688554.99947800802</v>
      </c>
      <c r="DC14" s="40"/>
      <c r="DD14" s="28">
        <f>IF(DC14="x",'Gemensamma Tjänster'!$A18,0)</f>
        <v>0</v>
      </c>
      <c r="DE14" s="31">
        <f t="shared" si="46"/>
        <v>0</v>
      </c>
      <c r="DF14" s="13">
        <f t="shared" si="47"/>
        <v>0</v>
      </c>
      <c r="DG14" s="40"/>
      <c r="DH14" s="28">
        <f>IF(DG14="x",'Gemensamma Tjänster'!$A18,0)</f>
        <v>0</v>
      </c>
      <c r="DI14" s="31">
        <f t="shared" si="48"/>
        <v>0</v>
      </c>
      <c r="DJ14" s="13">
        <f t="shared" si="49"/>
        <v>0</v>
      </c>
      <c r="DK14" s="40" t="s">
        <v>33</v>
      </c>
      <c r="DL14" s="28">
        <f>IF(DK14="x",'Gemensamma Tjänster'!$A18,0)</f>
        <v>1410807</v>
      </c>
      <c r="DM14" s="31">
        <f t="shared" si="50"/>
        <v>0.13432471744391272</v>
      </c>
      <c r="DN14" s="13">
        <f t="shared" si="51"/>
        <v>0</v>
      </c>
      <c r="DO14" s="40" t="s">
        <v>33</v>
      </c>
      <c r="DP14" s="28">
        <f>IF(DO14="x",'Gemensamma Tjänster'!$A18,0)</f>
        <v>1410807</v>
      </c>
      <c r="DQ14" s="31">
        <f t="shared" si="52"/>
        <v>0.13432471744391272</v>
      </c>
      <c r="DR14" s="13">
        <f t="shared" si="53"/>
        <v>0</v>
      </c>
      <c r="DS14" s="40" t="s">
        <v>33</v>
      </c>
      <c r="DT14" s="28">
        <f>IF(DS14="x",'Gemensamma Tjänster'!$A18,0)</f>
        <v>1410807</v>
      </c>
      <c r="DU14" s="31">
        <f t="shared" si="54"/>
        <v>0.13432471744391272</v>
      </c>
      <c r="DV14" s="13">
        <f t="shared" si="55"/>
        <v>0</v>
      </c>
      <c r="DW14" s="40" t="s">
        <v>33</v>
      </c>
      <c r="DX14" s="28">
        <f>IF(DW14="x",'Gemensamma Tjänster'!$A18,0)</f>
        <v>1410807</v>
      </c>
      <c r="DY14" s="31">
        <f t="shared" si="56"/>
        <v>0.13432471744391272</v>
      </c>
      <c r="DZ14" s="13">
        <f t="shared" si="57"/>
        <v>0</v>
      </c>
      <c r="EA14" s="40" t="s">
        <v>33</v>
      </c>
      <c r="EB14" s="28">
        <f>IF(EA14="x",'Gemensamma Tjänster'!$A18,0)</f>
        <v>1410807</v>
      </c>
      <c r="EC14" s="31">
        <f t="shared" si="58"/>
        <v>0.13432471744391272</v>
      </c>
      <c r="ED14" s="13">
        <f t="shared" si="59"/>
        <v>0</v>
      </c>
      <c r="EE14" s="40" t="s">
        <v>33</v>
      </c>
      <c r="EF14" s="28">
        <f>IF(EE14="x",'Gemensamma Tjänster'!$A18,0)</f>
        <v>1410807</v>
      </c>
      <c r="EG14" s="31">
        <f t="shared" si="60"/>
        <v>0.13432471744391272</v>
      </c>
      <c r="EH14" s="13">
        <f t="shared" si="61"/>
        <v>0</v>
      </c>
      <c r="EI14" s="40" t="s">
        <v>33</v>
      </c>
      <c r="EJ14" s="28">
        <f>IF(EI14="x",'Gemensamma Tjänster'!$A18,0)</f>
        <v>1410807</v>
      </c>
      <c r="EK14" s="31">
        <f t="shared" si="62"/>
        <v>0.13432471744391272</v>
      </c>
      <c r="EL14" s="13">
        <f t="shared" si="63"/>
        <v>0</v>
      </c>
      <c r="EM14" s="40" t="s">
        <v>33</v>
      </c>
      <c r="EN14" s="28">
        <f>IF(EM14="x",'Gemensamma Tjänster'!$A18,0)</f>
        <v>1410807</v>
      </c>
      <c r="EO14" s="31">
        <f t="shared" si="64"/>
        <v>0.13432471744391272</v>
      </c>
      <c r="EP14" s="13">
        <f t="shared" si="65"/>
        <v>0</v>
      </c>
      <c r="EQ14" s="40" t="s">
        <v>33</v>
      </c>
      <c r="ER14" s="28">
        <f>IF(EQ14="x",'Gemensamma Tjänster'!$A18,0)</f>
        <v>1410807</v>
      </c>
      <c r="ES14" s="31">
        <f t="shared" si="66"/>
        <v>0.13432471744391272</v>
      </c>
      <c r="ET14" s="13">
        <f t="shared" si="67"/>
        <v>0</v>
      </c>
      <c r="EU14" s="40" t="s">
        <v>33</v>
      </c>
      <c r="EV14" s="28">
        <f>IF(EU14="x",'Gemensamma Tjänster'!$A18,0)</f>
        <v>1410807</v>
      </c>
      <c r="EW14" s="31">
        <f t="shared" si="68"/>
        <v>0.13432471744391272</v>
      </c>
      <c r="EX14" s="13">
        <f t="shared" si="69"/>
        <v>0</v>
      </c>
      <c r="EY14" s="40" t="s">
        <v>33</v>
      </c>
      <c r="EZ14" s="28">
        <f>IF(EY14="x",'Gemensamma Tjänster'!$A18,0)</f>
        <v>1410807</v>
      </c>
      <c r="FA14" s="31">
        <f t="shared" si="70"/>
        <v>0.13432471744391272</v>
      </c>
      <c r="FB14" s="13">
        <f t="shared" si="71"/>
        <v>0</v>
      </c>
      <c r="FC14" s="40" t="s">
        <v>33</v>
      </c>
      <c r="FD14" s="28">
        <f>IF(FC14="x",'Gemensamma Tjänster'!$A18,0)</f>
        <v>1410807</v>
      </c>
      <c r="FE14" s="31">
        <f t="shared" si="72"/>
        <v>0.13432471744391272</v>
      </c>
      <c r="FF14" s="13">
        <f t="shared" si="73"/>
        <v>0</v>
      </c>
      <c r="FG14" s="40" t="s">
        <v>33</v>
      </c>
      <c r="FH14" s="28">
        <f>IF(FG14="x",'Gemensamma Tjänster'!$A18,0)</f>
        <v>1410807</v>
      </c>
      <c r="FI14" s="31">
        <f t="shared" si="74"/>
        <v>0.13432471744391272</v>
      </c>
      <c r="FJ14" s="13">
        <f t="shared" si="75"/>
        <v>0</v>
      </c>
      <c r="FK14" s="40" t="s">
        <v>33</v>
      </c>
      <c r="FL14" s="28">
        <f>IF(FK14="x",'Gemensamma Tjänster'!$A18,0)</f>
        <v>1410807</v>
      </c>
      <c r="FM14" s="31">
        <f t="shared" si="76"/>
        <v>0.13432471744391272</v>
      </c>
      <c r="FN14" s="13">
        <f t="shared" si="77"/>
        <v>0</v>
      </c>
      <c r="FO14" s="40" t="s">
        <v>33</v>
      </c>
      <c r="FP14" s="28">
        <f>IF(FO14="x",'Gemensamma Tjänster'!$A18,0)</f>
        <v>1410807</v>
      </c>
      <c r="FQ14" s="31">
        <f t="shared" si="78"/>
        <v>0.13432471744391272</v>
      </c>
      <c r="FR14" s="13">
        <f t="shared" si="79"/>
        <v>0</v>
      </c>
      <c r="FS14" s="40" t="s">
        <v>33</v>
      </c>
      <c r="FT14" s="28">
        <f>IF(FS14="x",'Gemensamma Tjänster'!$A18,0)</f>
        <v>1410807</v>
      </c>
      <c r="FU14" s="31">
        <f t="shared" si="80"/>
        <v>0.13432471744391272</v>
      </c>
      <c r="FV14" s="13">
        <f t="shared" si="81"/>
        <v>0</v>
      </c>
      <c r="FW14" s="40" t="s">
        <v>33</v>
      </c>
      <c r="FX14" s="28">
        <f>IF(FW14="x",'Gemensamma Tjänster'!$A18,0)</f>
        <v>1410807</v>
      </c>
      <c r="FY14" s="31">
        <f t="shared" si="82"/>
        <v>0.13432471744391272</v>
      </c>
      <c r="FZ14" s="13">
        <f t="shared" si="83"/>
        <v>0</v>
      </c>
      <c r="GA14" s="40" t="s">
        <v>33</v>
      </c>
      <c r="GB14" s="28">
        <f>IF(GA14="x",'Gemensamma Tjänster'!$A18,0)</f>
        <v>1410807</v>
      </c>
      <c r="GC14" s="31">
        <f t="shared" si="84"/>
        <v>0.13432471744391272</v>
      </c>
      <c r="GD14" s="13">
        <f t="shared" si="85"/>
        <v>0</v>
      </c>
      <c r="GE14" s="40" t="s">
        <v>33</v>
      </c>
      <c r="GF14" s="28">
        <f>IF(GE14="x",'Gemensamma Tjänster'!$A18,0)</f>
        <v>1410807</v>
      </c>
      <c r="GG14" s="31">
        <f t="shared" si="86"/>
        <v>0.13432471744391272</v>
      </c>
      <c r="GH14" s="13">
        <f t="shared" si="87"/>
        <v>0</v>
      </c>
      <c r="GI14" s="40" t="s">
        <v>33</v>
      </c>
      <c r="GJ14" s="28">
        <f>IF(GI14="x",'Gemensamma Tjänster'!$A18,0)</f>
        <v>1410807</v>
      </c>
      <c r="GK14" s="31">
        <f t="shared" si="88"/>
        <v>0.13432471744391272</v>
      </c>
      <c r="GL14" s="13">
        <f t="shared" si="89"/>
        <v>0</v>
      </c>
      <c r="GM14" s="40" t="s">
        <v>33</v>
      </c>
      <c r="GN14" s="28">
        <f>IF(GM14="x",'Gemensamma Tjänster'!$A18,0)</f>
        <v>1410807</v>
      </c>
      <c r="GO14" s="31">
        <f t="shared" si="90"/>
        <v>0.13432471744391272</v>
      </c>
      <c r="GP14" s="13">
        <f t="shared" si="91"/>
        <v>0</v>
      </c>
    </row>
    <row r="15" spans="1:198" x14ac:dyDescent="0.25">
      <c r="A15" s="19" t="s">
        <v>16</v>
      </c>
      <c r="B15" s="24">
        <f t="shared" si="92"/>
        <v>6885722.9425287778</v>
      </c>
      <c r="C15" s="215"/>
      <c r="D15" s="29">
        <f>IF(C15="x",'Gemensamma Tjänster'!$A19,0)</f>
        <v>0</v>
      </c>
      <c r="E15" s="32">
        <f t="shared" si="0"/>
        <v>0</v>
      </c>
      <c r="F15" s="14">
        <f t="shared" si="1"/>
        <v>0</v>
      </c>
      <c r="G15" s="41" t="s">
        <v>33</v>
      </c>
      <c r="H15" s="29">
        <f>IF(G15="x",'Gemensamma Tjänster'!$A19,0)</f>
        <v>342461</v>
      </c>
      <c r="I15" s="32">
        <f t="shared" si="2"/>
        <v>3.3106872648056777E-2</v>
      </c>
      <c r="J15" s="14">
        <f t="shared" si="3"/>
        <v>53423.915999999997</v>
      </c>
      <c r="K15" s="41" t="s">
        <v>33</v>
      </c>
      <c r="L15" s="29">
        <f>IF(K15="x",'Gemensamma Tjänster'!$A19,0)</f>
        <v>342461</v>
      </c>
      <c r="M15" s="32">
        <f t="shared" si="4"/>
        <v>3.2796856123199977E-2</v>
      </c>
      <c r="N15" s="14">
        <f t="shared" si="5"/>
        <v>53423.915999999997</v>
      </c>
      <c r="O15" s="41"/>
      <c r="P15" s="29">
        <f>IF(O15="x",'Gemensamma Tjänster'!$A19,0)</f>
        <v>0</v>
      </c>
      <c r="Q15" s="32">
        <f t="shared" si="6"/>
        <v>0</v>
      </c>
      <c r="R15" s="14">
        <f t="shared" si="7"/>
        <v>0</v>
      </c>
      <c r="S15" s="41" t="s">
        <v>33</v>
      </c>
      <c r="T15" s="29">
        <f>IF(S15="x",'Gemensamma Tjänster'!$A19,0)</f>
        <v>342461</v>
      </c>
      <c r="U15" s="32">
        <f t="shared" si="8"/>
        <v>3.2606144611247175E-2</v>
      </c>
      <c r="V15" s="14">
        <f t="shared" si="9"/>
        <v>53423.915999999997</v>
      </c>
      <c r="W15" s="41" t="s">
        <v>33</v>
      </c>
      <c r="X15" s="29">
        <f>IF(W15="x",'Gemensamma Tjänster'!$A19,0)</f>
        <v>342461</v>
      </c>
      <c r="Y15" s="32">
        <f t="shared" si="10"/>
        <v>3.2796856123199977E-2</v>
      </c>
      <c r="Z15" s="14">
        <f t="shared" si="93"/>
        <v>401924.14724280004</v>
      </c>
      <c r="AA15" s="41"/>
      <c r="AB15" s="29">
        <f>IF(AA15="x",'Gemensamma Tjänster'!$A19,0)</f>
        <v>0</v>
      </c>
      <c r="AC15" s="32">
        <f t="shared" si="11"/>
        <v>0</v>
      </c>
      <c r="AD15" s="14">
        <f t="shared" si="12"/>
        <v>0</v>
      </c>
      <c r="AE15" s="41" t="s">
        <v>33</v>
      </c>
      <c r="AF15" s="29">
        <f>IF(AE15="x",'Gemensamma Tjänster'!$A19,0)</f>
        <v>342461</v>
      </c>
      <c r="AG15" s="32">
        <f t="shared" si="13"/>
        <v>3.2606144611247175E-2</v>
      </c>
      <c r="AH15" s="91">
        <v>52000</v>
      </c>
      <c r="AI15" s="41" t="s">
        <v>33</v>
      </c>
      <c r="AJ15" s="29">
        <f>IF(AI15="x",'Gemensamma Tjänster'!$A19,0)</f>
        <v>342461</v>
      </c>
      <c r="AK15" s="32">
        <f t="shared" si="14"/>
        <v>3.2606144611247175E-2</v>
      </c>
      <c r="AL15" s="91">
        <v>136780.80000000002</v>
      </c>
      <c r="AM15" s="41" t="s">
        <v>33</v>
      </c>
      <c r="AN15" s="29">
        <f>IF(AM15="x",'Gemensamma Tjänster'!$A19,0)</f>
        <v>342461</v>
      </c>
      <c r="AO15" s="32">
        <f t="shared" si="15"/>
        <v>3.2606144611247175E-2</v>
      </c>
      <c r="AP15" s="91">
        <f t="shared" si="16"/>
        <v>1763340.2943600083</v>
      </c>
      <c r="AQ15" s="41" t="s">
        <v>33</v>
      </c>
      <c r="AR15" s="29">
        <f>IF(AQ15="x",'Gemensamma Tjänster'!$A19,0)</f>
        <v>342461</v>
      </c>
      <c r="AS15" s="32">
        <f t="shared" si="17"/>
        <v>3.2606144611247175E-2</v>
      </c>
      <c r="AT15" s="91">
        <f t="shared" si="18"/>
        <v>0</v>
      </c>
      <c r="AU15" s="41" t="s">
        <v>33</v>
      </c>
      <c r="AV15" s="29">
        <f>IF(AU15="x",'Gemensamma Tjänster'!$A19,0)</f>
        <v>342461</v>
      </c>
      <c r="AW15" s="32">
        <f t="shared" si="19"/>
        <v>3.4363464978286844E-2</v>
      </c>
      <c r="AX15" s="14">
        <f t="shared" si="20"/>
        <v>0</v>
      </c>
      <c r="AY15" s="41" t="s">
        <v>33</v>
      </c>
      <c r="AZ15" s="29">
        <f>IF(AY15="x",'Gemensamma Tjänster'!$A19,0)</f>
        <v>342461</v>
      </c>
      <c r="BA15" s="32">
        <f t="shared" si="21"/>
        <v>4.4002558478029363E-2</v>
      </c>
      <c r="BB15" s="14">
        <f t="shared" si="22"/>
        <v>265422.12410895998</v>
      </c>
      <c r="BC15" s="41" t="s">
        <v>33</v>
      </c>
      <c r="BD15" s="29">
        <f>IF(BC15="x",'Gemensamma Tjänster'!$A19,0)</f>
        <v>342461</v>
      </c>
      <c r="BE15" s="32">
        <f t="shared" si="23"/>
        <v>8.1897767033267677E-2</v>
      </c>
      <c r="BF15" s="14">
        <f t="shared" si="24"/>
        <v>419000.63898492797</v>
      </c>
      <c r="BG15" s="41" t="s">
        <v>33</v>
      </c>
      <c r="BH15" s="29">
        <f>IF(BG15="x",'Gemensamma Tjänster'!$A19,0)</f>
        <v>342461</v>
      </c>
      <c r="BI15" s="32">
        <f t="shared" si="25"/>
        <v>3.5023355824126939E-2</v>
      </c>
      <c r="BJ15" s="14">
        <f t="shared" si="26"/>
        <v>0</v>
      </c>
      <c r="BK15" s="41"/>
      <c r="BL15" s="29">
        <f>IF(BK15="x",'Gemensamma Tjänster'!$A19,0)</f>
        <v>0</v>
      </c>
      <c r="BM15" s="32">
        <f t="shared" si="27"/>
        <v>0</v>
      </c>
      <c r="BN15" s="14">
        <f t="shared" si="28"/>
        <v>0</v>
      </c>
      <c r="BO15" s="41" t="s">
        <v>33</v>
      </c>
      <c r="BP15" s="29">
        <f>IF(BO15="x",'Gemensamma Tjänster'!$A19,0)</f>
        <v>342461</v>
      </c>
      <c r="BQ15" s="32">
        <f t="shared" si="29"/>
        <v>3.2606144611247175E-2</v>
      </c>
      <c r="BR15" s="91">
        <v>2813930.08</v>
      </c>
      <c r="BS15" s="41"/>
      <c r="BT15" s="29">
        <f>IF(BS15="x",'Gemensamma Tjänster'!$A19,0)</f>
        <v>0</v>
      </c>
      <c r="BU15" s="32">
        <f t="shared" si="30"/>
        <v>0</v>
      </c>
      <c r="BV15" s="14">
        <f t="shared" si="31"/>
        <v>0</v>
      </c>
      <c r="BW15" s="41" t="s">
        <v>33</v>
      </c>
      <c r="BX15" s="29">
        <f>IF(BW15="x",'Gemensamma Tjänster'!$A19,0)</f>
        <v>342461</v>
      </c>
      <c r="BY15" s="32">
        <f t="shared" si="32"/>
        <v>3.5023355824126939E-2</v>
      </c>
      <c r="BZ15" s="91">
        <v>0</v>
      </c>
      <c r="CA15" s="41" t="s">
        <v>33</v>
      </c>
      <c r="CB15" s="29">
        <f>IF(CA15="x",'Gemensamma Tjänster'!$A19,0)</f>
        <v>342461</v>
      </c>
      <c r="CC15" s="32">
        <f t="shared" si="33"/>
        <v>3.2606144611247175E-2</v>
      </c>
      <c r="CD15" s="14">
        <f t="shared" si="34"/>
        <v>121820.8496510824</v>
      </c>
      <c r="CE15" s="41"/>
      <c r="CF15" s="29">
        <f>IF(CE15="x",'Gemensamma Tjänster'!$A19,0)</f>
        <v>0</v>
      </c>
      <c r="CG15" s="32">
        <f t="shared" si="35"/>
        <v>0</v>
      </c>
      <c r="CH15" s="14">
        <f t="shared" si="36"/>
        <v>0</v>
      </c>
      <c r="CI15" s="41" t="s">
        <v>33</v>
      </c>
      <c r="CJ15" s="29">
        <f>IF(CI15="x",'Gemensamma Tjänster'!$A19,0)</f>
        <v>342461</v>
      </c>
      <c r="CK15" s="32">
        <f t="shared" si="37"/>
        <v>3.348436092488373E-2</v>
      </c>
      <c r="CL15" s="14">
        <f t="shared" si="94"/>
        <v>463007.27200000006</v>
      </c>
      <c r="CM15" s="41"/>
      <c r="CN15" s="29">
        <f>IF(CM15="x",'Gemensamma Tjänster'!$A19,0)</f>
        <v>0</v>
      </c>
      <c r="CO15" s="32">
        <f t="shared" si="38"/>
        <v>0</v>
      </c>
      <c r="CP15" s="14">
        <f t="shared" si="39"/>
        <v>0</v>
      </c>
      <c r="CQ15" s="41"/>
      <c r="CR15" s="29">
        <f>IF(CQ15="x",'Gemensamma Tjänster'!$A19,0)</f>
        <v>0</v>
      </c>
      <c r="CS15" s="32">
        <f t="shared" si="40"/>
        <v>0</v>
      </c>
      <c r="CT15" s="14">
        <f t="shared" si="41"/>
        <v>0</v>
      </c>
      <c r="CU15" s="41" t="s">
        <v>33</v>
      </c>
      <c r="CV15" s="29">
        <f>IF(CU15="x",'Gemensamma Tjänster'!$A19,0)</f>
        <v>342461</v>
      </c>
      <c r="CW15" s="32">
        <f t="shared" si="42"/>
        <v>4.3476715345397411E-2</v>
      </c>
      <c r="CX15" s="14">
        <f t="shared" si="43"/>
        <v>288224.98818099854</v>
      </c>
      <c r="CY15" s="41"/>
      <c r="CZ15" s="29">
        <f>IF(CY15="x",'Gemensamma Tjänster'!$A19,0)</f>
        <v>0</v>
      </c>
      <c r="DA15" s="32">
        <f t="shared" si="44"/>
        <v>0</v>
      </c>
      <c r="DB15" s="14">
        <f t="shared" si="45"/>
        <v>0</v>
      </c>
      <c r="DC15" s="41"/>
      <c r="DD15" s="29">
        <f>IF(DC15="x",'Gemensamma Tjänster'!$A19,0)</f>
        <v>0</v>
      </c>
      <c r="DE15" s="32">
        <f t="shared" si="46"/>
        <v>0</v>
      </c>
      <c r="DF15" s="14">
        <f t="shared" si="47"/>
        <v>0</v>
      </c>
      <c r="DG15" s="41"/>
      <c r="DH15" s="29">
        <f>IF(DG15="x",'Gemensamma Tjänster'!$A19,0)</f>
        <v>0</v>
      </c>
      <c r="DI15" s="32">
        <f t="shared" si="48"/>
        <v>0</v>
      </c>
      <c r="DJ15" s="14">
        <f t="shared" si="49"/>
        <v>0</v>
      </c>
      <c r="DK15" s="41" t="s">
        <v>33</v>
      </c>
      <c r="DL15" s="29">
        <f>IF(DK15="x",'Gemensamma Tjänster'!$A19,0)</f>
        <v>342461</v>
      </c>
      <c r="DM15" s="32">
        <f t="shared" si="50"/>
        <v>3.2606144611247175E-2</v>
      </c>
      <c r="DN15" s="14">
        <f t="shared" si="51"/>
        <v>0</v>
      </c>
      <c r="DO15" s="41" t="s">
        <v>33</v>
      </c>
      <c r="DP15" s="29">
        <f>IF(DO15="x",'Gemensamma Tjänster'!$A19,0)</f>
        <v>342461</v>
      </c>
      <c r="DQ15" s="32">
        <f t="shared" si="52"/>
        <v>3.2606144611247175E-2</v>
      </c>
      <c r="DR15" s="14">
        <f t="shared" si="53"/>
        <v>0</v>
      </c>
      <c r="DS15" s="41" t="s">
        <v>33</v>
      </c>
      <c r="DT15" s="29">
        <f>IF(DS15="x",'Gemensamma Tjänster'!$A19,0)</f>
        <v>342461</v>
      </c>
      <c r="DU15" s="32">
        <f t="shared" si="54"/>
        <v>3.2606144611247175E-2</v>
      </c>
      <c r="DV15" s="14">
        <f t="shared" si="55"/>
        <v>0</v>
      </c>
      <c r="DW15" s="41" t="s">
        <v>33</v>
      </c>
      <c r="DX15" s="29">
        <f>IF(DW15="x",'Gemensamma Tjänster'!$A19,0)</f>
        <v>342461</v>
      </c>
      <c r="DY15" s="32">
        <f t="shared" si="56"/>
        <v>3.2606144611247175E-2</v>
      </c>
      <c r="DZ15" s="14">
        <f t="shared" si="57"/>
        <v>0</v>
      </c>
      <c r="EA15" s="41" t="s">
        <v>33</v>
      </c>
      <c r="EB15" s="29">
        <f>IF(EA15="x",'Gemensamma Tjänster'!$A19,0)</f>
        <v>342461</v>
      </c>
      <c r="EC15" s="32">
        <f t="shared" si="58"/>
        <v>3.2606144611247175E-2</v>
      </c>
      <c r="ED15" s="14">
        <f t="shared" si="59"/>
        <v>0</v>
      </c>
      <c r="EE15" s="41" t="s">
        <v>33</v>
      </c>
      <c r="EF15" s="29">
        <f>IF(EE15="x",'Gemensamma Tjänster'!$A19,0)</f>
        <v>342461</v>
      </c>
      <c r="EG15" s="32">
        <f t="shared" si="60"/>
        <v>3.2606144611247175E-2</v>
      </c>
      <c r="EH15" s="14">
        <f t="shared" si="61"/>
        <v>0</v>
      </c>
      <c r="EI15" s="41" t="s">
        <v>33</v>
      </c>
      <c r="EJ15" s="29">
        <f>IF(EI15="x",'Gemensamma Tjänster'!$A19,0)</f>
        <v>342461</v>
      </c>
      <c r="EK15" s="32">
        <f t="shared" si="62"/>
        <v>3.2606144611247175E-2</v>
      </c>
      <c r="EL15" s="14">
        <f t="shared" si="63"/>
        <v>0</v>
      </c>
      <c r="EM15" s="41" t="s">
        <v>33</v>
      </c>
      <c r="EN15" s="29">
        <f>IF(EM15="x",'Gemensamma Tjänster'!$A19,0)</f>
        <v>342461</v>
      </c>
      <c r="EO15" s="32">
        <f t="shared" si="64"/>
        <v>3.2606144611247175E-2</v>
      </c>
      <c r="EP15" s="14">
        <f t="shared" si="65"/>
        <v>0</v>
      </c>
      <c r="EQ15" s="41" t="s">
        <v>33</v>
      </c>
      <c r="ER15" s="29">
        <f>IF(EQ15="x",'Gemensamma Tjänster'!$A19,0)</f>
        <v>342461</v>
      </c>
      <c r="ES15" s="32">
        <f t="shared" si="66"/>
        <v>3.2606144611247175E-2</v>
      </c>
      <c r="ET15" s="14">
        <f t="shared" si="67"/>
        <v>0</v>
      </c>
      <c r="EU15" s="41" t="s">
        <v>33</v>
      </c>
      <c r="EV15" s="29">
        <f>IF(EU15="x",'Gemensamma Tjänster'!$A19,0)</f>
        <v>342461</v>
      </c>
      <c r="EW15" s="32">
        <f t="shared" si="68"/>
        <v>3.2606144611247175E-2</v>
      </c>
      <c r="EX15" s="14">
        <f t="shared" si="69"/>
        <v>0</v>
      </c>
      <c r="EY15" s="41" t="s">
        <v>33</v>
      </c>
      <c r="EZ15" s="29">
        <f>IF(EY15="x",'Gemensamma Tjänster'!$A19,0)</f>
        <v>342461</v>
      </c>
      <c r="FA15" s="32">
        <f t="shared" si="70"/>
        <v>3.2606144611247175E-2</v>
      </c>
      <c r="FB15" s="14">
        <f t="shared" si="71"/>
        <v>0</v>
      </c>
      <c r="FC15" s="41" t="s">
        <v>33</v>
      </c>
      <c r="FD15" s="29">
        <f>IF(FC15="x",'Gemensamma Tjänster'!$A19,0)</f>
        <v>342461</v>
      </c>
      <c r="FE15" s="32">
        <f t="shared" si="72"/>
        <v>3.2606144611247175E-2</v>
      </c>
      <c r="FF15" s="14">
        <f t="shared" si="73"/>
        <v>0</v>
      </c>
      <c r="FG15" s="41" t="s">
        <v>33</v>
      </c>
      <c r="FH15" s="29">
        <f>IF(FG15="x",'Gemensamma Tjänster'!$A19,0)</f>
        <v>342461</v>
      </c>
      <c r="FI15" s="32">
        <f t="shared" si="74"/>
        <v>3.2606144611247175E-2</v>
      </c>
      <c r="FJ15" s="14">
        <f t="shared" si="75"/>
        <v>0</v>
      </c>
      <c r="FK15" s="41" t="s">
        <v>33</v>
      </c>
      <c r="FL15" s="29">
        <f>IF(FK15="x",'Gemensamma Tjänster'!$A19,0)</f>
        <v>342461</v>
      </c>
      <c r="FM15" s="32">
        <f t="shared" si="76"/>
        <v>3.2606144611247175E-2</v>
      </c>
      <c r="FN15" s="14">
        <f t="shared" si="77"/>
        <v>0</v>
      </c>
      <c r="FO15" s="41" t="s">
        <v>33</v>
      </c>
      <c r="FP15" s="29">
        <f>IF(FO15="x",'Gemensamma Tjänster'!$A19,0)</f>
        <v>342461</v>
      </c>
      <c r="FQ15" s="32">
        <f t="shared" si="78"/>
        <v>3.2606144611247175E-2</v>
      </c>
      <c r="FR15" s="14">
        <f t="shared" si="79"/>
        <v>0</v>
      </c>
      <c r="FS15" s="41" t="s">
        <v>33</v>
      </c>
      <c r="FT15" s="29">
        <f>IF(FS15="x",'Gemensamma Tjänster'!$A19,0)</f>
        <v>342461</v>
      </c>
      <c r="FU15" s="32">
        <f t="shared" si="80"/>
        <v>3.2606144611247175E-2</v>
      </c>
      <c r="FV15" s="14">
        <f t="shared" si="81"/>
        <v>0</v>
      </c>
      <c r="FW15" s="41" t="s">
        <v>33</v>
      </c>
      <c r="FX15" s="29">
        <f>IF(FW15="x",'Gemensamma Tjänster'!$A19,0)</f>
        <v>342461</v>
      </c>
      <c r="FY15" s="32">
        <f t="shared" si="82"/>
        <v>3.2606144611247175E-2</v>
      </c>
      <c r="FZ15" s="14">
        <f t="shared" si="83"/>
        <v>0</v>
      </c>
      <c r="GA15" s="41" t="s">
        <v>33</v>
      </c>
      <c r="GB15" s="29">
        <f>IF(GA15="x",'Gemensamma Tjänster'!$A19,0)</f>
        <v>342461</v>
      </c>
      <c r="GC15" s="32">
        <f t="shared" si="84"/>
        <v>3.2606144611247175E-2</v>
      </c>
      <c r="GD15" s="14">
        <f t="shared" si="85"/>
        <v>0</v>
      </c>
      <c r="GE15" s="41" t="s">
        <v>33</v>
      </c>
      <c r="GF15" s="29">
        <f>IF(GE15="x",'Gemensamma Tjänster'!$A19,0)</f>
        <v>342461</v>
      </c>
      <c r="GG15" s="32">
        <f t="shared" si="86"/>
        <v>3.2606144611247175E-2</v>
      </c>
      <c r="GH15" s="14">
        <f t="shared" si="87"/>
        <v>0</v>
      </c>
      <c r="GI15" s="41" t="s">
        <v>33</v>
      </c>
      <c r="GJ15" s="29">
        <f>IF(GI15="x",'Gemensamma Tjänster'!$A19,0)</f>
        <v>342461</v>
      </c>
      <c r="GK15" s="32">
        <f t="shared" si="88"/>
        <v>3.2606144611247175E-2</v>
      </c>
      <c r="GL15" s="14">
        <f t="shared" si="89"/>
        <v>0</v>
      </c>
      <c r="GM15" s="41" t="s">
        <v>33</v>
      </c>
      <c r="GN15" s="29">
        <f>IF(GM15="x",'Gemensamma Tjänster'!$A19,0)</f>
        <v>342461</v>
      </c>
      <c r="GO15" s="32">
        <f t="shared" si="90"/>
        <v>3.2606144611247175E-2</v>
      </c>
      <c r="GP15" s="14">
        <f t="shared" si="91"/>
        <v>0</v>
      </c>
    </row>
    <row r="16" spans="1:198" x14ac:dyDescent="0.25">
      <c r="A16" s="18" t="s">
        <v>17</v>
      </c>
      <c r="B16" s="23">
        <f t="shared" si="92"/>
        <v>32769720.029550679</v>
      </c>
      <c r="C16" s="216" t="s">
        <v>33</v>
      </c>
      <c r="D16" s="28">
        <f>IF(C16="x",'Gemensamma Tjänster'!$A20,0)</f>
        <v>1754895</v>
      </c>
      <c r="E16" s="31">
        <f t="shared" si="0"/>
        <v>0.17776769973269432</v>
      </c>
      <c r="F16" s="13">
        <f t="shared" si="1"/>
        <v>965564.28774000006</v>
      </c>
      <c r="G16" s="40" t="s">
        <v>33</v>
      </c>
      <c r="H16" s="28">
        <f>IF(G16="x",'Gemensamma Tjänster'!$A20,0)</f>
        <v>1754895</v>
      </c>
      <c r="I16" s="31">
        <f t="shared" si="2"/>
        <v>0.16965168377044859</v>
      </c>
      <c r="J16" s="13">
        <f t="shared" si="3"/>
        <v>273763.62</v>
      </c>
      <c r="K16" s="40" t="s">
        <v>33</v>
      </c>
      <c r="L16" s="28">
        <f>IF(K16="x",'Gemensamma Tjänster'!$A20,0)</f>
        <v>1754895</v>
      </c>
      <c r="M16" s="31">
        <f t="shared" si="4"/>
        <v>0.16806304608794292</v>
      </c>
      <c r="N16" s="13">
        <f t="shared" si="5"/>
        <v>273763.62</v>
      </c>
      <c r="O16" s="40" t="s">
        <v>33</v>
      </c>
      <c r="P16" s="28">
        <f>IF(O16="x",'Gemensamma Tjänster'!$A20,0)</f>
        <v>1754895</v>
      </c>
      <c r="Q16" s="31">
        <f t="shared" si="6"/>
        <v>0.33559576018708814</v>
      </c>
      <c r="R16" s="13">
        <f t="shared" si="7"/>
        <v>273763.62</v>
      </c>
      <c r="S16" s="40" t="s">
        <v>33</v>
      </c>
      <c r="T16" s="28">
        <f>IF(S16="x",'Gemensamma Tjänster'!$A20,0)</f>
        <v>1754895</v>
      </c>
      <c r="U16" s="31">
        <f t="shared" si="8"/>
        <v>0.16708577078135789</v>
      </c>
      <c r="V16" s="13">
        <f t="shared" si="9"/>
        <v>273763.62</v>
      </c>
      <c r="W16" s="40" t="s">
        <v>33</v>
      </c>
      <c r="X16" s="28">
        <f>IF(W16="x",'Gemensamma Tjänster'!$A20,0)</f>
        <v>1754895</v>
      </c>
      <c r="Y16" s="31">
        <f t="shared" si="10"/>
        <v>0.16806304608794292</v>
      </c>
      <c r="Z16" s="13">
        <f t="shared" si="93"/>
        <v>2059605.8423460003</v>
      </c>
      <c r="AA16" s="40"/>
      <c r="AB16" s="28">
        <f>IF(AA16="x",'Gemensamma Tjänster'!$A20,0)</f>
        <v>0</v>
      </c>
      <c r="AC16" s="31">
        <f t="shared" si="11"/>
        <v>0</v>
      </c>
      <c r="AD16" s="13">
        <f t="shared" si="12"/>
        <v>0</v>
      </c>
      <c r="AE16" s="40" t="s">
        <v>33</v>
      </c>
      <c r="AF16" s="28">
        <f>IF(AE16="x",'Gemensamma Tjänster'!$A20,0)</f>
        <v>1754895</v>
      </c>
      <c r="AG16" s="31">
        <f t="shared" si="13"/>
        <v>0.16708577078135789</v>
      </c>
      <c r="AH16" s="218">
        <v>312000</v>
      </c>
      <c r="AI16" s="40" t="s">
        <v>33</v>
      </c>
      <c r="AJ16" s="28">
        <f>IF(AI16="x",'Gemensamma Tjänster'!$A20,0)</f>
        <v>1754895</v>
      </c>
      <c r="AK16" s="31">
        <f t="shared" si="14"/>
        <v>0.16708577078135789</v>
      </c>
      <c r="AL16" s="218">
        <v>6046310.4000000004</v>
      </c>
      <c r="AM16" s="40" t="s">
        <v>33</v>
      </c>
      <c r="AN16" s="28">
        <f>IF(AM16="x",'Gemensamma Tjänster'!$A20,0)</f>
        <v>1754895</v>
      </c>
      <c r="AO16" s="31">
        <f t="shared" si="15"/>
        <v>0.16708577078135789</v>
      </c>
      <c r="AP16" s="218">
        <f t="shared" si="16"/>
        <v>9035998.4520015605</v>
      </c>
      <c r="AQ16" s="40" t="s">
        <v>33</v>
      </c>
      <c r="AR16" s="28">
        <f>IF(AQ16="x",'Gemensamma Tjänster'!$A20,0)</f>
        <v>1754895</v>
      </c>
      <c r="AS16" s="31">
        <f t="shared" si="17"/>
        <v>0.16708577078135789</v>
      </c>
      <c r="AT16" s="218">
        <f t="shared" si="18"/>
        <v>0</v>
      </c>
      <c r="AU16" s="40" t="s">
        <v>33</v>
      </c>
      <c r="AV16" s="28">
        <f>IF(AU16="x",'Gemensamma Tjänster'!$A20,0)</f>
        <v>1754895</v>
      </c>
      <c r="AW16" s="31">
        <f t="shared" si="19"/>
        <v>0.17609092093134893</v>
      </c>
      <c r="AX16" s="13">
        <f t="shared" si="20"/>
        <v>0</v>
      </c>
      <c r="AY16" s="40" t="s">
        <v>33</v>
      </c>
      <c r="AZ16" s="28">
        <f>IF(AY16="x",'Gemensamma Tjänster'!$A20,0)</f>
        <v>1754895</v>
      </c>
      <c r="BA16" s="31">
        <f t="shared" si="21"/>
        <v>0.22548514972595812</v>
      </c>
      <c r="BB16" s="13">
        <f t="shared" si="22"/>
        <v>1360119.7172472</v>
      </c>
      <c r="BC16" s="40" t="s">
        <v>33</v>
      </c>
      <c r="BD16" s="28">
        <f>IF(BC16="x",'Gemensamma Tjänster'!$A20,0)</f>
        <v>1754895</v>
      </c>
      <c r="BE16" s="31">
        <f t="shared" si="23"/>
        <v>0.4196740121585999</v>
      </c>
      <c r="BF16" s="13">
        <f t="shared" si="24"/>
        <v>2147112.01086096</v>
      </c>
      <c r="BG16" s="40" t="s">
        <v>33</v>
      </c>
      <c r="BH16" s="28">
        <f>IF(BG16="x",'Gemensamma Tjänster'!$A20,0)</f>
        <v>1754895</v>
      </c>
      <c r="BI16" s="31">
        <f t="shared" si="25"/>
        <v>0.17947244217292257</v>
      </c>
      <c r="BJ16" s="13">
        <f t="shared" si="26"/>
        <v>0</v>
      </c>
      <c r="BK16" s="40" t="s">
        <v>33</v>
      </c>
      <c r="BL16" s="28">
        <f>IF(BK16="x",'Gemensamma Tjänster'!$A20,0)</f>
        <v>1754895</v>
      </c>
      <c r="BM16" s="31">
        <f t="shared" si="27"/>
        <v>0.20030228621930268</v>
      </c>
      <c r="BN16" s="13">
        <f t="shared" si="28"/>
        <v>238667.12391600001</v>
      </c>
      <c r="BO16" s="40" t="s">
        <v>33</v>
      </c>
      <c r="BP16" s="28">
        <f>IF(BO16="x",'Gemensamma Tjänster'!$A20,0)</f>
        <v>1754895</v>
      </c>
      <c r="BQ16" s="31">
        <f t="shared" si="29"/>
        <v>0.16708577078135789</v>
      </c>
      <c r="BR16" s="218">
        <v>2858402.56</v>
      </c>
      <c r="BS16" s="40" t="s">
        <v>33</v>
      </c>
      <c r="BT16" s="28">
        <f>IF(BS16="x",'Gemensamma Tjänster'!$A20,0)</f>
        <v>1754895</v>
      </c>
      <c r="BU16" s="31">
        <f t="shared" si="30"/>
        <v>0.85918004350501809</v>
      </c>
      <c r="BV16" s="13">
        <f t="shared" si="31"/>
        <v>0</v>
      </c>
      <c r="BW16" s="40" t="s">
        <v>33</v>
      </c>
      <c r="BX16" s="28">
        <f>IF(BW16="x",'Gemensamma Tjänster'!$A20,0)</f>
        <v>1754895</v>
      </c>
      <c r="BY16" s="31">
        <f t="shared" si="32"/>
        <v>0.17947244217292257</v>
      </c>
      <c r="BZ16" s="218">
        <v>0</v>
      </c>
      <c r="CA16" s="40" t="s">
        <v>33</v>
      </c>
      <c r="CB16" s="28">
        <f>IF(CA16="x",'Gemensamma Tjänster'!$A20,0)</f>
        <v>1754895</v>
      </c>
      <c r="CC16" s="31">
        <f t="shared" si="33"/>
        <v>0.16708577078135789</v>
      </c>
      <c r="CD16" s="13">
        <f t="shared" si="34"/>
        <v>624254.44050106802</v>
      </c>
      <c r="CE16" s="40"/>
      <c r="CF16" s="28">
        <f>IF(CE16="x",'Gemensamma Tjänster'!$A20,0)</f>
        <v>0</v>
      </c>
      <c r="CG16" s="31">
        <f t="shared" si="35"/>
        <v>0</v>
      </c>
      <c r="CH16" s="13">
        <f t="shared" si="36"/>
        <v>0</v>
      </c>
      <c r="CI16" s="40" t="s">
        <v>33</v>
      </c>
      <c r="CJ16" s="28">
        <f>IF(CI16="x",'Gemensamma Tjänster'!$A20,0)</f>
        <v>1754895</v>
      </c>
      <c r="CK16" s="31">
        <f t="shared" si="37"/>
        <v>0.17158607130526929</v>
      </c>
      <c r="CL16" s="13">
        <f t="shared" si="94"/>
        <v>2372618.04</v>
      </c>
      <c r="CM16" s="40"/>
      <c r="CN16" s="28">
        <f>IF(CM16="x",'Gemensamma Tjänster'!$A20,0)</f>
        <v>0</v>
      </c>
      <c r="CO16" s="31">
        <f t="shared" si="38"/>
        <v>0</v>
      </c>
      <c r="CP16" s="13">
        <f t="shared" si="39"/>
        <v>0</v>
      </c>
      <c r="CQ16" s="40" t="s">
        <v>33</v>
      </c>
      <c r="CR16" s="28">
        <f>IF(CQ16="x",'Gemensamma Tjänster'!$A20,0)</f>
        <v>1754895</v>
      </c>
      <c r="CS16" s="31">
        <f t="shared" si="40"/>
        <v>0.38477653998758116</v>
      </c>
      <c r="CT16" s="13">
        <f t="shared" si="41"/>
        <v>1320553.02626676</v>
      </c>
      <c r="CU16" s="40" t="s">
        <v>33</v>
      </c>
      <c r="CV16" s="28">
        <f>IF(CU16="x",'Gemensamma Tjänster'!$A20,0)</f>
        <v>1754895</v>
      </c>
      <c r="CW16" s="31">
        <f t="shared" si="42"/>
        <v>0.22279053783076377</v>
      </c>
      <c r="CX16" s="13">
        <f t="shared" si="43"/>
        <v>1476969.9049932503</v>
      </c>
      <c r="CY16" s="40" t="s">
        <v>33</v>
      </c>
      <c r="CZ16" s="28">
        <f>IF(CY16="x",'Gemensamma Tjänster'!$A20,0)</f>
        <v>1754895</v>
      </c>
      <c r="DA16" s="31">
        <f t="shared" si="44"/>
        <v>0.23844031950468839</v>
      </c>
      <c r="DB16" s="13">
        <f t="shared" si="45"/>
        <v>856489.74367788003</v>
      </c>
      <c r="DC16" s="40"/>
      <c r="DD16" s="28">
        <f>IF(DC16="x",'Gemensamma Tjänster'!$A20,0)</f>
        <v>0</v>
      </c>
      <c r="DE16" s="31">
        <f t="shared" si="46"/>
        <v>0</v>
      </c>
      <c r="DF16" s="13">
        <f t="shared" si="47"/>
        <v>0</v>
      </c>
      <c r="DG16" s="40"/>
      <c r="DH16" s="28">
        <f>IF(DG16="x",'Gemensamma Tjänster'!$A20,0)</f>
        <v>0</v>
      </c>
      <c r="DI16" s="31">
        <f t="shared" si="48"/>
        <v>0</v>
      </c>
      <c r="DJ16" s="13">
        <f t="shared" si="49"/>
        <v>0</v>
      </c>
      <c r="DK16" s="40" t="s">
        <v>33</v>
      </c>
      <c r="DL16" s="28">
        <f>IF(DK16="x",'Gemensamma Tjänster'!$A20,0)</f>
        <v>1754895</v>
      </c>
      <c r="DM16" s="31">
        <f t="shared" si="50"/>
        <v>0.16708577078135789</v>
      </c>
      <c r="DN16" s="13">
        <f t="shared" si="51"/>
        <v>0</v>
      </c>
      <c r="DO16" s="40" t="s">
        <v>33</v>
      </c>
      <c r="DP16" s="28">
        <f>IF(DO16="x",'Gemensamma Tjänster'!$A20,0)</f>
        <v>1754895</v>
      </c>
      <c r="DQ16" s="31">
        <f t="shared" si="52"/>
        <v>0.16708577078135789</v>
      </c>
      <c r="DR16" s="13">
        <f t="shared" si="53"/>
        <v>0</v>
      </c>
      <c r="DS16" s="40" t="s">
        <v>33</v>
      </c>
      <c r="DT16" s="28">
        <f>IF(DS16="x",'Gemensamma Tjänster'!$A20,0)</f>
        <v>1754895</v>
      </c>
      <c r="DU16" s="31">
        <f t="shared" si="54"/>
        <v>0.16708577078135789</v>
      </c>
      <c r="DV16" s="13">
        <f t="shared" si="55"/>
        <v>0</v>
      </c>
      <c r="DW16" s="40" t="s">
        <v>33</v>
      </c>
      <c r="DX16" s="28">
        <f>IF(DW16="x",'Gemensamma Tjänster'!$A20,0)</f>
        <v>1754895</v>
      </c>
      <c r="DY16" s="31">
        <f t="shared" si="56"/>
        <v>0.16708577078135789</v>
      </c>
      <c r="DZ16" s="13">
        <f t="shared" si="57"/>
        <v>0</v>
      </c>
      <c r="EA16" s="40" t="s">
        <v>33</v>
      </c>
      <c r="EB16" s="28">
        <f>IF(EA16="x",'Gemensamma Tjänster'!$A20,0)</f>
        <v>1754895</v>
      </c>
      <c r="EC16" s="31">
        <f t="shared" si="58"/>
        <v>0.16708577078135789</v>
      </c>
      <c r="ED16" s="13">
        <f t="shared" si="59"/>
        <v>0</v>
      </c>
      <c r="EE16" s="40" t="s">
        <v>33</v>
      </c>
      <c r="EF16" s="28">
        <f>IF(EE16="x",'Gemensamma Tjänster'!$A20,0)</f>
        <v>1754895</v>
      </c>
      <c r="EG16" s="31">
        <f t="shared" si="60"/>
        <v>0.16708577078135789</v>
      </c>
      <c r="EH16" s="13">
        <f t="shared" si="61"/>
        <v>0</v>
      </c>
      <c r="EI16" s="40" t="s">
        <v>33</v>
      </c>
      <c r="EJ16" s="28">
        <f>IF(EI16="x",'Gemensamma Tjänster'!$A20,0)</f>
        <v>1754895</v>
      </c>
      <c r="EK16" s="31">
        <f t="shared" si="62"/>
        <v>0.16708577078135789</v>
      </c>
      <c r="EL16" s="13">
        <f t="shared" si="63"/>
        <v>0</v>
      </c>
      <c r="EM16" s="40" t="s">
        <v>33</v>
      </c>
      <c r="EN16" s="28">
        <f>IF(EM16="x",'Gemensamma Tjänster'!$A20,0)</f>
        <v>1754895</v>
      </c>
      <c r="EO16" s="31">
        <f t="shared" si="64"/>
        <v>0.16708577078135789</v>
      </c>
      <c r="EP16" s="13">
        <f t="shared" si="65"/>
        <v>0</v>
      </c>
      <c r="EQ16" s="40" t="s">
        <v>33</v>
      </c>
      <c r="ER16" s="28">
        <f>IF(EQ16="x",'Gemensamma Tjänster'!$A20,0)</f>
        <v>1754895</v>
      </c>
      <c r="ES16" s="31">
        <f t="shared" si="66"/>
        <v>0.16708577078135789</v>
      </c>
      <c r="ET16" s="13">
        <f t="shared" si="67"/>
        <v>0</v>
      </c>
      <c r="EU16" s="40" t="s">
        <v>33</v>
      </c>
      <c r="EV16" s="28">
        <f>IF(EU16="x",'Gemensamma Tjänster'!$A20,0)</f>
        <v>1754895</v>
      </c>
      <c r="EW16" s="31">
        <f t="shared" si="68"/>
        <v>0.16708577078135789</v>
      </c>
      <c r="EX16" s="13">
        <f t="shared" si="69"/>
        <v>0</v>
      </c>
      <c r="EY16" s="40" t="s">
        <v>33</v>
      </c>
      <c r="EZ16" s="28">
        <f>IF(EY16="x",'Gemensamma Tjänster'!$A20,0)</f>
        <v>1754895</v>
      </c>
      <c r="FA16" s="31">
        <f t="shared" si="70"/>
        <v>0.16708577078135789</v>
      </c>
      <c r="FB16" s="13">
        <f t="shared" si="71"/>
        <v>0</v>
      </c>
      <c r="FC16" s="40" t="s">
        <v>33</v>
      </c>
      <c r="FD16" s="28">
        <f>IF(FC16="x",'Gemensamma Tjänster'!$A20,0)</f>
        <v>1754895</v>
      </c>
      <c r="FE16" s="31">
        <f t="shared" si="72"/>
        <v>0.16708577078135789</v>
      </c>
      <c r="FF16" s="13">
        <f t="shared" si="73"/>
        <v>0</v>
      </c>
      <c r="FG16" s="40" t="s">
        <v>33</v>
      </c>
      <c r="FH16" s="28">
        <f>IF(FG16="x",'Gemensamma Tjänster'!$A20,0)</f>
        <v>1754895</v>
      </c>
      <c r="FI16" s="31">
        <f t="shared" si="74"/>
        <v>0.16708577078135789</v>
      </c>
      <c r="FJ16" s="13">
        <f t="shared" si="75"/>
        <v>0</v>
      </c>
      <c r="FK16" s="40" t="s">
        <v>33</v>
      </c>
      <c r="FL16" s="28">
        <f>IF(FK16="x",'Gemensamma Tjänster'!$A20,0)</f>
        <v>1754895</v>
      </c>
      <c r="FM16" s="31">
        <f t="shared" si="76"/>
        <v>0.16708577078135789</v>
      </c>
      <c r="FN16" s="13">
        <f t="shared" si="77"/>
        <v>0</v>
      </c>
      <c r="FO16" s="40" t="s">
        <v>33</v>
      </c>
      <c r="FP16" s="28">
        <f>IF(FO16="x",'Gemensamma Tjänster'!$A20,0)</f>
        <v>1754895</v>
      </c>
      <c r="FQ16" s="31">
        <f t="shared" si="78"/>
        <v>0.16708577078135789</v>
      </c>
      <c r="FR16" s="13">
        <f t="shared" si="79"/>
        <v>0</v>
      </c>
      <c r="FS16" s="40" t="s">
        <v>33</v>
      </c>
      <c r="FT16" s="28">
        <f>IF(FS16="x",'Gemensamma Tjänster'!$A20,0)</f>
        <v>1754895</v>
      </c>
      <c r="FU16" s="31">
        <f t="shared" si="80"/>
        <v>0.16708577078135789</v>
      </c>
      <c r="FV16" s="13">
        <f t="shared" si="81"/>
        <v>0</v>
      </c>
      <c r="FW16" s="40" t="s">
        <v>33</v>
      </c>
      <c r="FX16" s="28">
        <f>IF(FW16="x",'Gemensamma Tjänster'!$A20,0)</f>
        <v>1754895</v>
      </c>
      <c r="FY16" s="31">
        <f t="shared" si="82"/>
        <v>0.16708577078135789</v>
      </c>
      <c r="FZ16" s="13">
        <f t="shared" si="83"/>
        <v>0</v>
      </c>
      <c r="GA16" s="40" t="s">
        <v>33</v>
      </c>
      <c r="GB16" s="28">
        <f>IF(GA16="x",'Gemensamma Tjänster'!$A20,0)</f>
        <v>1754895</v>
      </c>
      <c r="GC16" s="31">
        <f t="shared" si="84"/>
        <v>0.16708577078135789</v>
      </c>
      <c r="GD16" s="13">
        <f t="shared" si="85"/>
        <v>0</v>
      </c>
      <c r="GE16" s="40" t="s">
        <v>33</v>
      </c>
      <c r="GF16" s="28">
        <f>IF(GE16="x",'Gemensamma Tjänster'!$A20,0)</f>
        <v>1754895</v>
      </c>
      <c r="GG16" s="31">
        <f t="shared" si="86"/>
        <v>0.16708577078135789</v>
      </c>
      <c r="GH16" s="13">
        <f t="shared" si="87"/>
        <v>0</v>
      </c>
      <c r="GI16" s="40" t="s">
        <v>33</v>
      </c>
      <c r="GJ16" s="28">
        <f>IF(GI16="x",'Gemensamma Tjänster'!$A20,0)</f>
        <v>1754895</v>
      </c>
      <c r="GK16" s="31">
        <f t="shared" si="88"/>
        <v>0.16708577078135789</v>
      </c>
      <c r="GL16" s="13">
        <f t="shared" si="89"/>
        <v>0</v>
      </c>
      <c r="GM16" s="40" t="s">
        <v>33</v>
      </c>
      <c r="GN16" s="28">
        <f>IF(GM16="x",'Gemensamma Tjänster'!$A20,0)</f>
        <v>1754895</v>
      </c>
      <c r="GO16" s="31">
        <f t="shared" si="90"/>
        <v>0.16708577078135789</v>
      </c>
      <c r="GP16" s="13">
        <f t="shared" si="91"/>
        <v>0</v>
      </c>
    </row>
    <row r="17" spans="1:198" x14ac:dyDescent="0.25">
      <c r="A17" s="19" t="s">
        <v>120</v>
      </c>
      <c r="B17" s="24">
        <f t="shared" si="92"/>
        <v>7103170.7116356473</v>
      </c>
      <c r="C17" s="215" t="s">
        <v>33</v>
      </c>
      <c r="D17" s="29">
        <f>IF(C17="x",'Gemensamma Tjänster'!$A21,0)</f>
        <v>283754</v>
      </c>
      <c r="E17" s="32">
        <f t="shared" si="0"/>
        <v>2.8743768641400734E-2</v>
      </c>
      <c r="F17" s="14">
        <f t="shared" si="1"/>
        <v>156124.85584800001</v>
      </c>
      <c r="G17" s="41" t="s">
        <v>33</v>
      </c>
      <c r="H17" s="29">
        <f>IF(G17="x",'Gemensamma Tjänster'!$A21,0)</f>
        <v>283754</v>
      </c>
      <c r="I17" s="32">
        <f t="shared" si="2"/>
        <v>2.7431466769578736E-2</v>
      </c>
      <c r="J17" s="14">
        <f t="shared" si="3"/>
        <v>44265.624000000003</v>
      </c>
      <c r="K17" s="41" t="s">
        <v>33</v>
      </c>
      <c r="L17" s="29">
        <f>IF(K17="x",'Gemensamma Tjänster'!$A21,0)</f>
        <v>283754</v>
      </c>
      <c r="M17" s="32">
        <f t="shared" si="4"/>
        <v>2.7174595391540896E-2</v>
      </c>
      <c r="N17" s="14">
        <f t="shared" si="5"/>
        <v>44265.624000000003</v>
      </c>
      <c r="O17" s="41"/>
      <c r="P17" s="29">
        <f>IF(O17="x",'Gemensamma Tjänster'!$A21,0)</f>
        <v>0</v>
      </c>
      <c r="Q17" s="32">
        <f t="shared" si="6"/>
        <v>0</v>
      </c>
      <c r="R17" s="14">
        <f t="shared" si="7"/>
        <v>0</v>
      </c>
      <c r="S17" s="41" t="s">
        <v>33</v>
      </c>
      <c r="T17" s="29">
        <f>IF(S17="x",'Gemensamma Tjänster'!$A21,0)</f>
        <v>283754</v>
      </c>
      <c r="U17" s="32">
        <f t="shared" si="8"/>
        <v>2.7016576947505935E-2</v>
      </c>
      <c r="V17" s="14">
        <f t="shared" si="9"/>
        <v>44265.624000000003</v>
      </c>
      <c r="W17" s="41" t="s">
        <v>33</v>
      </c>
      <c r="X17" s="29">
        <f>IF(W17="x",'Gemensamma Tjänster'!$A21,0)</f>
        <v>283754</v>
      </c>
      <c r="Y17" s="32">
        <f t="shared" si="10"/>
        <v>2.7174595391540896E-2</v>
      </c>
      <c r="Z17" s="14">
        <f t="shared" si="93"/>
        <v>333023.56903920003</v>
      </c>
      <c r="AA17" s="41" t="s">
        <v>33</v>
      </c>
      <c r="AB17" s="29">
        <f>IF(AA17="x",'Gemensamma Tjänster'!$A21,0)</f>
        <v>283754</v>
      </c>
      <c r="AC17" s="32">
        <f t="shared" si="11"/>
        <v>6.0537131192727883E-2</v>
      </c>
      <c r="AD17" s="14">
        <f t="shared" si="12"/>
        <v>108645.5475456</v>
      </c>
      <c r="AE17" s="41" t="s">
        <v>33</v>
      </c>
      <c r="AF17" s="29">
        <f>IF(AE17="x",'Gemensamma Tjänster'!$A21,0)</f>
        <v>283754</v>
      </c>
      <c r="AG17" s="32">
        <f t="shared" si="13"/>
        <v>2.7016576947505935E-2</v>
      </c>
      <c r="AH17" s="91">
        <v>31200</v>
      </c>
      <c r="AI17" s="41" t="s">
        <v>33</v>
      </c>
      <c r="AJ17" s="29">
        <f>IF(AI17="x",'Gemensamma Tjänster'!$A21,0)</f>
        <v>283754</v>
      </c>
      <c r="AK17" s="32">
        <f t="shared" si="14"/>
        <v>2.7016576947505935E-2</v>
      </c>
      <c r="AL17" s="91">
        <v>949459.68</v>
      </c>
      <c r="AM17" s="41" t="s">
        <v>33</v>
      </c>
      <c r="AN17" s="29">
        <f>IF(AM17="x",'Gemensamma Tjänster'!$A21,0)</f>
        <v>283754</v>
      </c>
      <c r="AO17" s="32">
        <f t="shared" si="15"/>
        <v>2.7016576947505935E-2</v>
      </c>
      <c r="AP17" s="91">
        <f t="shared" si="16"/>
        <v>1461056.4761705121</v>
      </c>
      <c r="AQ17" s="41" t="s">
        <v>33</v>
      </c>
      <c r="AR17" s="29">
        <f>IF(AQ17="x",'Gemensamma Tjänster'!$A21,0)</f>
        <v>283754</v>
      </c>
      <c r="AS17" s="32">
        <f t="shared" si="17"/>
        <v>2.7016576947505935E-2</v>
      </c>
      <c r="AT17" s="91">
        <f t="shared" si="18"/>
        <v>0</v>
      </c>
      <c r="AU17" s="41" t="s">
        <v>33</v>
      </c>
      <c r="AV17" s="29">
        <f>IF(AU17="x",'Gemensamma Tjänster'!$A21,0)</f>
        <v>283754</v>
      </c>
      <c r="AW17" s="32">
        <f t="shared" si="19"/>
        <v>2.847264547334968E-2</v>
      </c>
      <c r="AX17" s="14">
        <f t="shared" si="20"/>
        <v>0</v>
      </c>
      <c r="AY17" s="41" t="s">
        <v>33</v>
      </c>
      <c r="AZ17" s="29">
        <f>IF(AY17="x",'Gemensamma Tjänster'!$A21,0)</f>
        <v>283754</v>
      </c>
      <c r="BA17" s="32">
        <f t="shared" si="21"/>
        <v>3.6459339832491132E-2</v>
      </c>
      <c r="BB17" s="14">
        <f t="shared" si="22"/>
        <v>219921.65357343998</v>
      </c>
      <c r="BC17" s="41" t="s">
        <v>33</v>
      </c>
      <c r="BD17" s="29">
        <f>IF(BC17="x",'Gemensamma Tjänster'!$A21,0)</f>
        <v>283754</v>
      </c>
      <c r="BE17" s="32">
        <f t="shared" si="23"/>
        <v>6.7858293314444082E-2</v>
      </c>
      <c r="BF17" s="14">
        <f t="shared" si="24"/>
        <v>347172.69211539201</v>
      </c>
      <c r="BG17" s="41" t="s">
        <v>33</v>
      </c>
      <c r="BH17" s="29">
        <f>IF(BG17="x",'Gemensamma Tjänster'!$A21,0)</f>
        <v>283754</v>
      </c>
      <c r="BI17" s="32">
        <f t="shared" si="25"/>
        <v>2.9019413330333425E-2</v>
      </c>
      <c r="BJ17" s="14">
        <f t="shared" si="26"/>
        <v>0</v>
      </c>
      <c r="BK17" s="41" t="s">
        <v>33</v>
      </c>
      <c r="BL17" s="29">
        <f>IF(BK17="x",'Gemensamma Tjänster'!$A21,0)</f>
        <v>283754</v>
      </c>
      <c r="BM17" s="32">
        <f t="shared" si="27"/>
        <v>3.2387450487848003E-2</v>
      </c>
      <c r="BN17" s="14">
        <f t="shared" si="28"/>
        <v>38590.771003200003</v>
      </c>
      <c r="BO17" s="41" t="s">
        <v>33</v>
      </c>
      <c r="BP17" s="29">
        <f>IF(BO17="x",'Gemensamma Tjänster'!$A21,0)</f>
        <v>283754</v>
      </c>
      <c r="BQ17" s="32">
        <f t="shared" si="29"/>
        <v>2.7016576947505935E-2</v>
      </c>
      <c r="BR17" s="91">
        <v>2249777.92</v>
      </c>
      <c r="BS17" s="41"/>
      <c r="BT17" s="29">
        <f>IF(BS17="x",'Gemensamma Tjänster'!$A21,0)</f>
        <v>0</v>
      </c>
      <c r="BU17" s="32">
        <f t="shared" si="30"/>
        <v>0</v>
      </c>
      <c r="BV17" s="14">
        <f t="shared" si="31"/>
        <v>0</v>
      </c>
      <c r="BW17" s="41" t="s">
        <v>33</v>
      </c>
      <c r="BX17" s="29">
        <f>IF(BW17="x",'Gemensamma Tjänster'!$A21,0)</f>
        <v>283754</v>
      </c>
      <c r="BY17" s="32">
        <f t="shared" si="32"/>
        <v>2.9019413330333425E-2</v>
      </c>
      <c r="BZ17" s="91">
        <v>0</v>
      </c>
      <c r="CA17" s="41" t="s">
        <v>33</v>
      </c>
      <c r="CB17" s="29">
        <f>IF(CA17="x",'Gemensamma Tjänster'!$A21,0)</f>
        <v>283754</v>
      </c>
      <c r="CC17" s="32">
        <f t="shared" si="33"/>
        <v>2.7016576947505935E-2</v>
      </c>
      <c r="CD17" s="14">
        <f t="shared" si="34"/>
        <v>100937.4888582736</v>
      </c>
      <c r="CE17" s="41"/>
      <c r="CF17" s="29">
        <f>IF(CE17="x",'Gemensamma Tjänster'!$A21,0)</f>
        <v>0</v>
      </c>
      <c r="CG17" s="32">
        <f t="shared" si="35"/>
        <v>0</v>
      </c>
      <c r="CH17" s="14">
        <f t="shared" si="36"/>
        <v>0</v>
      </c>
      <c r="CI17" s="41" t="s">
        <v>33</v>
      </c>
      <c r="CJ17" s="29">
        <f>IF(CI17="x",'Gemensamma Tjänster'!$A21,0)</f>
        <v>283754</v>
      </c>
      <c r="CK17" s="32">
        <f t="shared" si="37"/>
        <v>2.7744243431746848E-2</v>
      </c>
      <c r="CL17" s="14">
        <f t="shared" si="94"/>
        <v>383635.40800000005</v>
      </c>
      <c r="CM17" s="41"/>
      <c r="CN17" s="29">
        <f>IF(CM17="x",'Gemensamma Tjänster'!$A21,0)</f>
        <v>0</v>
      </c>
      <c r="CO17" s="32">
        <f t="shared" si="38"/>
        <v>0</v>
      </c>
      <c r="CP17" s="14">
        <f t="shared" si="39"/>
        <v>0</v>
      </c>
      <c r="CQ17" s="41" t="s">
        <v>33</v>
      </c>
      <c r="CR17" s="29">
        <f>IF(CQ17="x",'Gemensamma Tjänster'!$A21,0)</f>
        <v>283754</v>
      </c>
      <c r="CS17" s="32">
        <f t="shared" si="40"/>
        <v>6.2215621064300772E-2</v>
      </c>
      <c r="CT17" s="14">
        <f t="shared" si="41"/>
        <v>213524.00195755201</v>
      </c>
      <c r="CU17" s="41" t="s">
        <v>33</v>
      </c>
      <c r="CV17" s="29">
        <f>IF(CU17="x",'Gemensamma Tjänster'!$A21,0)</f>
        <v>283754</v>
      </c>
      <c r="CW17" s="32">
        <f t="shared" si="42"/>
        <v>3.602364031559184E-2</v>
      </c>
      <c r="CX17" s="14">
        <f t="shared" si="43"/>
        <v>238815.49518430146</v>
      </c>
      <c r="CY17" s="41" t="s">
        <v>33</v>
      </c>
      <c r="CZ17" s="29">
        <f>IF(CY17="x",'Gemensamma Tjänster'!$A21,0)</f>
        <v>283754</v>
      </c>
      <c r="DA17" s="32">
        <f t="shared" si="44"/>
        <v>3.8554098348182284E-2</v>
      </c>
      <c r="DB17" s="14">
        <f t="shared" si="45"/>
        <v>138488.28034017599</v>
      </c>
      <c r="DC17" s="41"/>
      <c r="DD17" s="29">
        <f>IF(DC17="x",'Gemensamma Tjänster'!$A21,0)</f>
        <v>0</v>
      </c>
      <c r="DE17" s="32">
        <f t="shared" si="46"/>
        <v>0</v>
      </c>
      <c r="DF17" s="14">
        <f t="shared" si="47"/>
        <v>0</v>
      </c>
      <c r="DG17" s="41"/>
      <c r="DH17" s="29">
        <f>IF(DG17="x",'Gemensamma Tjänster'!$A21,0)</f>
        <v>0</v>
      </c>
      <c r="DI17" s="32">
        <f t="shared" si="48"/>
        <v>0</v>
      </c>
      <c r="DJ17" s="14">
        <f t="shared" si="49"/>
        <v>0</v>
      </c>
      <c r="DK17" s="41" t="s">
        <v>33</v>
      </c>
      <c r="DL17" s="29">
        <f>IF(DK17="x",'Gemensamma Tjänster'!$A21,0)</f>
        <v>283754</v>
      </c>
      <c r="DM17" s="32">
        <f t="shared" si="50"/>
        <v>2.7016576947505935E-2</v>
      </c>
      <c r="DN17" s="14">
        <f t="shared" si="51"/>
        <v>0</v>
      </c>
      <c r="DO17" s="41" t="s">
        <v>33</v>
      </c>
      <c r="DP17" s="29">
        <f>IF(DO17="x",'Gemensamma Tjänster'!$A21,0)</f>
        <v>283754</v>
      </c>
      <c r="DQ17" s="32">
        <f t="shared" si="52"/>
        <v>2.7016576947505935E-2</v>
      </c>
      <c r="DR17" s="14">
        <f t="shared" si="53"/>
        <v>0</v>
      </c>
      <c r="DS17" s="41" t="s">
        <v>33</v>
      </c>
      <c r="DT17" s="29">
        <f>IF(DS17="x",'Gemensamma Tjänster'!$A21,0)</f>
        <v>283754</v>
      </c>
      <c r="DU17" s="32">
        <f t="shared" si="54"/>
        <v>2.7016576947505935E-2</v>
      </c>
      <c r="DV17" s="14">
        <f t="shared" si="55"/>
        <v>0</v>
      </c>
      <c r="DW17" s="41" t="s">
        <v>33</v>
      </c>
      <c r="DX17" s="29">
        <f>IF(DW17="x",'Gemensamma Tjänster'!$A21,0)</f>
        <v>283754</v>
      </c>
      <c r="DY17" s="32">
        <f t="shared" si="56"/>
        <v>2.7016576947505935E-2</v>
      </c>
      <c r="DZ17" s="14">
        <f t="shared" si="57"/>
        <v>0</v>
      </c>
      <c r="EA17" s="41" t="s">
        <v>33</v>
      </c>
      <c r="EB17" s="29">
        <f>IF(EA17="x",'Gemensamma Tjänster'!$A21,0)</f>
        <v>283754</v>
      </c>
      <c r="EC17" s="32">
        <f t="shared" si="58"/>
        <v>2.7016576947505935E-2</v>
      </c>
      <c r="ED17" s="14">
        <f t="shared" si="59"/>
        <v>0</v>
      </c>
      <c r="EE17" s="41" t="s">
        <v>33</v>
      </c>
      <c r="EF17" s="29">
        <f>IF(EE17="x",'Gemensamma Tjänster'!$A21,0)</f>
        <v>283754</v>
      </c>
      <c r="EG17" s="32">
        <f t="shared" si="60"/>
        <v>2.7016576947505935E-2</v>
      </c>
      <c r="EH17" s="14">
        <f t="shared" si="61"/>
        <v>0</v>
      </c>
      <c r="EI17" s="41" t="s">
        <v>33</v>
      </c>
      <c r="EJ17" s="29">
        <f>IF(EI17="x",'Gemensamma Tjänster'!$A21,0)</f>
        <v>283754</v>
      </c>
      <c r="EK17" s="32">
        <f t="shared" si="62"/>
        <v>2.7016576947505935E-2</v>
      </c>
      <c r="EL17" s="14">
        <f t="shared" si="63"/>
        <v>0</v>
      </c>
      <c r="EM17" s="41" t="s">
        <v>33</v>
      </c>
      <c r="EN17" s="29">
        <f>IF(EM17="x",'Gemensamma Tjänster'!$A21,0)</f>
        <v>283754</v>
      </c>
      <c r="EO17" s="32">
        <f t="shared" si="64"/>
        <v>2.7016576947505935E-2</v>
      </c>
      <c r="EP17" s="14">
        <f t="shared" si="65"/>
        <v>0</v>
      </c>
      <c r="EQ17" s="41" t="s">
        <v>33</v>
      </c>
      <c r="ER17" s="29">
        <f>IF(EQ17="x",'Gemensamma Tjänster'!$A21,0)</f>
        <v>283754</v>
      </c>
      <c r="ES17" s="32">
        <f t="shared" si="66"/>
        <v>2.7016576947505935E-2</v>
      </c>
      <c r="ET17" s="14">
        <f t="shared" si="67"/>
        <v>0</v>
      </c>
      <c r="EU17" s="41" t="s">
        <v>33</v>
      </c>
      <c r="EV17" s="29">
        <f>IF(EU17="x",'Gemensamma Tjänster'!$A21,0)</f>
        <v>283754</v>
      </c>
      <c r="EW17" s="32">
        <f t="shared" si="68"/>
        <v>2.7016576947505935E-2</v>
      </c>
      <c r="EX17" s="14">
        <f t="shared" si="69"/>
        <v>0</v>
      </c>
      <c r="EY17" s="41" t="s">
        <v>33</v>
      </c>
      <c r="EZ17" s="29">
        <f>IF(EY17="x",'Gemensamma Tjänster'!$A21,0)</f>
        <v>283754</v>
      </c>
      <c r="FA17" s="32">
        <f t="shared" si="70"/>
        <v>2.7016576947505935E-2</v>
      </c>
      <c r="FB17" s="14">
        <f t="shared" si="71"/>
        <v>0</v>
      </c>
      <c r="FC17" s="41" t="s">
        <v>33</v>
      </c>
      <c r="FD17" s="29">
        <f>IF(FC17="x",'Gemensamma Tjänster'!$A21,0)</f>
        <v>283754</v>
      </c>
      <c r="FE17" s="32">
        <f t="shared" si="72"/>
        <v>2.7016576947505935E-2</v>
      </c>
      <c r="FF17" s="14">
        <f t="shared" si="73"/>
        <v>0</v>
      </c>
      <c r="FG17" s="41" t="s">
        <v>33</v>
      </c>
      <c r="FH17" s="29">
        <f>IF(FG17="x",'Gemensamma Tjänster'!$A21,0)</f>
        <v>283754</v>
      </c>
      <c r="FI17" s="32">
        <f t="shared" si="74"/>
        <v>2.7016576947505935E-2</v>
      </c>
      <c r="FJ17" s="14">
        <f t="shared" si="75"/>
        <v>0</v>
      </c>
      <c r="FK17" s="41" t="s">
        <v>33</v>
      </c>
      <c r="FL17" s="29">
        <f>IF(FK17="x",'Gemensamma Tjänster'!$A21,0)</f>
        <v>283754</v>
      </c>
      <c r="FM17" s="32">
        <f t="shared" si="76"/>
        <v>2.7016576947505935E-2</v>
      </c>
      <c r="FN17" s="14">
        <f t="shared" si="77"/>
        <v>0</v>
      </c>
      <c r="FO17" s="41" t="s">
        <v>33</v>
      </c>
      <c r="FP17" s="29">
        <f>IF(FO17="x",'Gemensamma Tjänster'!$A21,0)</f>
        <v>283754</v>
      </c>
      <c r="FQ17" s="32">
        <f t="shared" si="78"/>
        <v>2.7016576947505935E-2</v>
      </c>
      <c r="FR17" s="14">
        <f t="shared" si="79"/>
        <v>0</v>
      </c>
      <c r="FS17" s="41" t="s">
        <v>33</v>
      </c>
      <c r="FT17" s="29">
        <f>IF(FS17="x",'Gemensamma Tjänster'!$A21,0)</f>
        <v>283754</v>
      </c>
      <c r="FU17" s="32">
        <f t="shared" si="80"/>
        <v>2.7016576947505935E-2</v>
      </c>
      <c r="FV17" s="14">
        <f t="shared" si="81"/>
        <v>0</v>
      </c>
      <c r="FW17" s="41" t="s">
        <v>33</v>
      </c>
      <c r="FX17" s="29">
        <f>IF(FW17="x",'Gemensamma Tjänster'!$A21,0)</f>
        <v>283754</v>
      </c>
      <c r="FY17" s="32">
        <f t="shared" si="82"/>
        <v>2.7016576947505935E-2</v>
      </c>
      <c r="FZ17" s="14">
        <f t="shared" si="83"/>
        <v>0</v>
      </c>
      <c r="GA17" s="41" t="s">
        <v>33</v>
      </c>
      <c r="GB17" s="29">
        <f>IF(GA17="x",'Gemensamma Tjänster'!$A21,0)</f>
        <v>283754</v>
      </c>
      <c r="GC17" s="32">
        <f t="shared" si="84"/>
        <v>2.7016576947505935E-2</v>
      </c>
      <c r="GD17" s="14">
        <f t="shared" si="85"/>
        <v>0</v>
      </c>
      <c r="GE17" s="41" t="s">
        <v>33</v>
      </c>
      <c r="GF17" s="29">
        <f>IF(GE17="x",'Gemensamma Tjänster'!$A21,0)</f>
        <v>283754</v>
      </c>
      <c r="GG17" s="32">
        <f t="shared" si="86"/>
        <v>2.7016576947505935E-2</v>
      </c>
      <c r="GH17" s="14">
        <f t="shared" si="87"/>
        <v>0</v>
      </c>
      <c r="GI17" s="41" t="s">
        <v>33</v>
      </c>
      <c r="GJ17" s="29">
        <f>IF(GI17="x",'Gemensamma Tjänster'!$A21,0)</f>
        <v>283754</v>
      </c>
      <c r="GK17" s="32">
        <f t="shared" si="88"/>
        <v>2.7016576947505935E-2</v>
      </c>
      <c r="GL17" s="14">
        <f t="shared" si="89"/>
        <v>0</v>
      </c>
      <c r="GM17" s="41" t="s">
        <v>33</v>
      </c>
      <c r="GN17" s="29">
        <f>IF(GM17="x",'Gemensamma Tjänster'!$A21,0)</f>
        <v>283754</v>
      </c>
      <c r="GO17" s="32">
        <f t="shared" si="90"/>
        <v>2.7016576947505935E-2</v>
      </c>
      <c r="GP17" s="14">
        <f t="shared" si="91"/>
        <v>0</v>
      </c>
    </row>
    <row r="18" spans="1:198" x14ac:dyDescent="0.25">
      <c r="A18" s="18" t="s">
        <v>19</v>
      </c>
      <c r="B18" s="23">
        <f t="shared" si="92"/>
        <v>7383973.0886503942</v>
      </c>
      <c r="C18" s="216" t="s">
        <v>33</v>
      </c>
      <c r="D18" s="28">
        <f>IF(C18="x",'Gemensamma Tjänster'!$A22,0)</f>
        <v>307469</v>
      </c>
      <c r="E18" s="31">
        <f t="shared" si="0"/>
        <v>3.1146055387423058E-2</v>
      </c>
      <c r="F18" s="13">
        <f t="shared" si="1"/>
        <v>169173.133428</v>
      </c>
      <c r="G18" s="40" t="s">
        <v>33</v>
      </c>
      <c r="H18" s="28">
        <f>IF(G18="x",'Gemensamma Tjänster'!$A22,0)</f>
        <v>307469</v>
      </c>
      <c r="I18" s="31">
        <f t="shared" si="2"/>
        <v>2.9724076686762489E-2</v>
      </c>
      <c r="J18" s="13">
        <f t="shared" si="3"/>
        <v>47965.163999999997</v>
      </c>
      <c r="K18" s="40" t="s">
        <v>33</v>
      </c>
      <c r="L18" s="28">
        <f>IF(K18="x",'Gemensamma Tjänster'!$A22,0)</f>
        <v>307469</v>
      </c>
      <c r="M18" s="31">
        <f t="shared" si="4"/>
        <v>2.9445737048435221E-2</v>
      </c>
      <c r="N18" s="13">
        <f t="shared" si="5"/>
        <v>47965.163999999997</v>
      </c>
      <c r="O18" s="40"/>
      <c r="P18" s="28">
        <f>IF(O18="x",'Gemensamma Tjänster'!$A22,0)</f>
        <v>0</v>
      </c>
      <c r="Q18" s="31">
        <f t="shared" si="6"/>
        <v>0</v>
      </c>
      <c r="R18" s="13">
        <f t="shared" si="7"/>
        <v>0</v>
      </c>
      <c r="S18" s="40" t="s">
        <v>33</v>
      </c>
      <c r="T18" s="28">
        <f>IF(S18="x",'Gemensamma Tjänster'!$A22,0)</f>
        <v>307469</v>
      </c>
      <c r="U18" s="31">
        <f t="shared" si="8"/>
        <v>2.9274512068456136E-2</v>
      </c>
      <c r="V18" s="13">
        <f t="shared" si="9"/>
        <v>47965.163999999997</v>
      </c>
      <c r="W18" s="40" t="s">
        <v>33</v>
      </c>
      <c r="X18" s="28">
        <f>IF(W18="x",'Gemensamma Tjänster'!$A22,0)</f>
        <v>307469</v>
      </c>
      <c r="Y18" s="31">
        <f t="shared" si="10"/>
        <v>2.9445737048435221E-2</v>
      </c>
      <c r="Z18" s="13">
        <f t="shared" si="93"/>
        <v>360856.31832120003</v>
      </c>
      <c r="AA18" s="40"/>
      <c r="AB18" s="28">
        <f>IF(AA18="x",'Gemensamma Tjänster'!$A22,0)</f>
        <v>0</v>
      </c>
      <c r="AC18" s="31">
        <f t="shared" si="11"/>
        <v>0</v>
      </c>
      <c r="AD18" s="13">
        <f t="shared" si="12"/>
        <v>0</v>
      </c>
      <c r="AE18" s="40" t="s">
        <v>33</v>
      </c>
      <c r="AF18" s="28">
        <f>IF(AE18="x",'Gemensamma Tjänster'!$A22,0)</f>
        <v>307469</v>
      </c>
      <c r="AG18" s="31">
        <f t="shared" si="13"/>
        <v>2.9274512068456136E-2</v>
      </c>
      <c r="AH18" s="218">
        <v>52000</v>
      </c>
      <c r="AI18" s="40" t="s">
        <v>33</v>
      </c>
      <c r="AJ18" s="28">
        <f>IF(AI18="x",'Gemensamma Tjänster'!$A22,0)</f>
        <v>307469</v>
      </c>
      <c r="AK18" s="31">
        <f t="shared" si="14"/>
        <v>2.9274512068456136E-2</v>
      </c>
      <c r="AL18" s="218">
        <v>1275393.6000000001</v>
      </c>
      <c r="AM18" s="40" t="s">
        <v>33</v>
      </c>
      <c r="AN18" s="28">
        <f>IF(AM18="x",'Gemensamma Tjänster'!$A22,0)</f>
        <v>307469</v>
      </c>
      <c r="AO18" s="31">
        <f t="shared" si="15"/>
        <v>2.9274512068456136E-2</v>
      </c>
      <c r="AP18" s="218">
        <f t="shared" si="16"/>
        <v>1583165.6070810321</v>
      </c>
      <c r="AQ18" s="40" t="s">
        <v>33</v>
      </c>
      <c r="AR18" s="28">
        <f>IF(AQ18="x",'Gemensamma Tjänster'!$A22,0)</f>
        <v>307469</v>
      </c>
      <c r="AS18" s="31">
        <f t="shared" si="17"/>
        <v>2.9274512068456136E-2</v>
      </c>
      <c r="AT18" s="218">
        <f t="shared" si="18"/>
        <v>0</v>
      </c>
      <c r="AU18" s="40" t="s">
        <v>33</v>
      </c>
      <c r="AV18" s="28">
        <f>IF(AU18="x",'Gemensamma Tjänster'!$A22,0)</f>
        <v>307469</v>
      </c>
      <c r="AW18" s="31">
        <f t="shared" si="19"/>
        <v>3.0852272852701115E-2</v>
      </c>
      <c r="AX18" s="13">
        <f t="shared" si="20"/>
        <v>0</v>
      </c>
      <c r="AY18" s="40" t="s">
        <v>33</v>
      </c>
      <c r="AZ18" s="28">
        <f>IF(AY18="x",'Gemensamma Tjänster'!$A22,0)</f>
        <v>307469</v>
      </c>
      <c r="BA18" s="31">
        <f t="shared" si="21"/>
        <v>3.9506462495528576E-2</v>
      </c>
      <c r="BB18" s="13">
        <f t="shared" si="22"/>
        <v>238301.80685584</v>
      </c>
      <c r="BC18" s="40"/>
      <c r="BD18" s="28">
        <f>IF(BC18="x",'Gemensamma Tjänster'!$A22,0)</f>
        <v>0</v>
      </c>
      <c r="BE18" s="31">
        <f t="shared" si="23"/>
        <v>0</v>
      </c>
      <c r="BF18" s="13">
        <f t="shared" si="24"/>
        <v>0</v>
      </c>
      <c r="BG18" s="40" t="s">
        <v>33</v>
      </c>
      <c r="BH18" s="28">
        <f>IF(BG18="x",'Gemensamma Tjänster'!$A22,0)</f>
        <v>307469</v>
      </c>
      <c r="BI18" s="31">
        <f t="shared" si="25"/>
        <v>3.1444737333268566E-2</v>
      </c>
      <c r="BJ18" s="13">
        <f t="shared" si="26"/>
        <v>0</v>
      </c>
      <c r="BK18" s="40" t="s">
        <v>33</v>
      </c>
      <c r="BL18" s="28">
        <f>IF(BK18="x",'Gemensamma Tjänster'!$A22,0)</f>
        <v>307469</v>
      </c>
      <c r="BM18" s="31">
        <f t="shared" si="27"/>
        <v>3.5094261275781614E-2</v>
      </c>
      <c r="BN18" s="13">
        <f t="shared" si="28"/>
        <v>41816.029975199999</v>
      </c>
      <c r="BO18" s="40" t="s">
        <v>33</v>
      </c>
      <c r="BP18" s="28">
        <f>IF(BO18="x",'Gemensamma Tjänster'!$A22,0)</f>
        <v>307469</v>
      </c>
      <c r="BQ18" s="31">
        <f t="shared" si="29"/>
        <v>2.9274512068456136E-2</v>
      </c>
      <c r="BR18" s="218">
        <v>51764.959999999999</v>
      </c>
      <c r="BS18" s="40"/>
      <c r="BT18" s="28">
        <f>IF(BS18="x",'Gemensamma Tjänster'!$A22,0)</f>
        <v>0</v>
      </c>
      <c r="BU18" s="31">
        <f t="shared" si="30"/>
        <v>0</v>
      </c>
      <c r="BV18" s="13">
        <f t="shared" si="31"/>
        <v>0</v>
      </c>
      <c r="BW18" s="40" t="s">
        <v>33</v>
      </c>
      <c r="BX18" s="28">
        <f>IF(BW18="x",'Gemensamma Tjänster'!$A22,0)</f>
        <v>307469</v>
      </c>
      <c r="BY18" s="31">
        <f t="shared" si="32"/>
        <v>3.1444737333268566E-2</v>
      </c>
      <c r="BZ18" s="218">
        <v>0</v>
      </c>
      <c r="CA18" s="40" t="s">
        <v>33</v>
      </c>
      <c r="CB18" s="28">
        <f>IF(CA18="x",'Gemensamma Tjänster'!$A22,0)</f>
        <v>307469</v>
      </c>
      <c r="CC18" s="31">
        <f t="shared" si="33"/>
        <v>2.9274512068456136E-2</v>
      </c>
      <c r="CD18" s="13">
        <f t="shared" si="34"/>
        <v>109373.4317816296</v>
      </c>
      <c r="CE18" s="40"/>
      <c r="CF18" s="28">
        <f>IF(CE18="x",'Gemensamma Tjänster'!$A22,0)</f>
        <v>0</v>
      </c>
      <c r="CG18" s="31">
        <f t="shared" si="35"/>
        <v>0</v>
      </c>
      <c r="CH18" s="13">
        <f t="shared" si="36"/>
        <v>0</v>
      </c>
      <c r="CI18" s="40" t="s">
        <v>33</v>
      </c>
      <c r="CJ18" s="28">
        <f>IF(CI18="x",'Gemensamma Tjänster'!$A22,0)</f>
        <v>307469</v>
      </c>
      <c r="CK18" s="31">
        <f t="shared" si="37"/>
        <v>3.0062993944458126E-2</v>
      </c>
      <c r="CL18" s="13">
        <f t="shared" si="94"/>
        <v>415698.08800000005</v>
      </c>
      <c r="CM18" s="40" t="s">
        <v>33</v>
      </c>
      <c r="CN18" s="28">
        <f>IF(CM18="x",'Gemensamma Tjänster'!$A22,0)</f>
        <v>307469</v>
      </c>
      <c r="CO18" s="31">
        <f t="shared" si="38"/>
        <v>7.682159876493394E-2</v>
      </c>
      <c r="CP18" s="13">
        <f t="shared" si="39"/>
        <v>2302327.872</v>
      </c>
      <c r="CQ18" s="40" t="s">
        <v>33</v>
      </c>
      <c r="CR18" s="28">
        <f>IF(CQ18="x",'Gemensamma Tjänster'!$A22,0)</f>
        <v>307469</v>
      </c>
      <c r="CS18" s="31">
        <f t="shared" si="40"/>
        <v>6.7415348481499798E-2</v>
      </c>
      <c r="CT18" s="13">
        <f t="shared" si="41"/>
        <v>231369.46565647202</v>
      </c>
      <c r="CU18" s="40" t="s">
        <v>33</v>
      </c>
      <c r="CV18" s="28">
        <f>IF(CU18="x",'Gemensamma Tjänster'!$A22,0)</f>
        <v>307469</v>
      </c>
      <c r="CW18" s="31">
        <f t="shared" si="42"/>
        <v>3.9034348993123295E-2</v>
      </c>
      <c r="CX18" s="13">
        <f t="shared" si="43"/>
        <v>258774.71855488201</v>
      </c>
      <c r="CY18" s="40" t="s">
        <v>33</v>
      </c>
      <c r="CZ18" s="28">
        <f>IF(CY18="x",'Gemensamma Tjänster'!$A22,0)</f>
        <v>307469</v>
      </c>
      <c r="DA18" s="31">
        <f t="shared" si="44"/>
        <v>4.1776292369507598E-2</v>
      </c>
      <c r="DB18" s="13">
        <f t="shared" si="45"/>
        <v>150062.564996136</v>
      </c>
      <c r="DC18" s="40"/>
      <c r="DD18" s="28">
        <f>IF(DC18="x",'Gemensamma Tjänster'!$A22,0)</f>
        <v>0</v>
      </c>
      <c r="DE18" s="31">
        <f t="shared" si="46"/>
        <v>0</v>
      </c>
      <c r="DF18" s="13">
        <f t="shared" si="47"/>
        <v>0</v>
      </c>
      <c r="DG18" s="40"/>
      <c r="DH18" s="28">
        <f>IF(DG18="x",'Gemensamma Tjänster'!$A22,0)</f>
        <v>0</v>
      </c>
      <c r="DI18" s="31">
        <f t="shared" si="48"/>
        <v>0</v>
      </c>
      <c r="DJ18" s="13">
        <f t="shared" si="49"/>
        <v>0</v>
      </c>
      <c r="DK18" s="40" t="s">
        <v>33</v>
      </c>
      <c r="DL18" s="28">
        <f>IF(DK18="x",'Gemensamma Tjänster'!$A22,0)</f>
        <v>307469</v>
      </c>
      <c r="DM18" s="31">
        <f t="shared" si="50"/>
        <v>2.9274512068456136E-2</v>
      </c>
      <c r="DN18" s="13">
        <f t="shared" si="51"/>
        <v>0</v>
      </c>
      <c r="DO18" s="40" t="s">
        <v>33</v>
      </c>
      <c r="DP18" s="28">
        <f>IF(DO18="x",'Gemensamma Tjänster'!$A22,0)</f>
        <v>307469</v>
      </c>
      <c r="DQ18" s="31">
        <f t="shared" si="52"/>
        <v>2.9274512068456136E-2</v>
      </c>
      <c r="DR18" s="13">
        <f t="shared" si="53"/>
        <v>0</v>
      </c>
      <c r="DS18" s="40" t="s">
        <v>33</v>
      </c>
      <c r="DT18" s="28">
        <f>IF(DS18="x",'Gemensamma Tjänster'!$A22,0)</f>
        <v>307469</v>
      </c>
      <c r="DU18" s="31">
        <f t="shared" si="54"/>
        <v>2.9274512068456136E-2</v>
      </c>
      <c r="DV18" s="13">
        <f t="shared" si="55"/>
        <v>0</v>
      </c>
      <c r="DW18" s="40" t="s">
        <v>33</v>
      </c>
      <c r="DX18" s="28">
        <f>IF(DW18="x",'Gemensamma Tjänster'!$A22,0)</f>
        <v>307469</v>
      </c>
      <c r="DY18" s="31">
        <f t="shared" si="56"/>
        <v>2.9274512068456136E-2</v>
      </c>
      <c r="DZ18" s="13">
        <f t="shared" si="57"/>
        <v>0</v>
      </c>
      <c r="EA18" s="40" t="s">
        <v>33</v>
      </c>
      <c r="EB18" s="28">
        <f>IF(EA18="x",'Gemensamma Tjänster'!$A22,0)</f>
        <v>307469</v>
      </c>
      <c r="EC18" s="31">
        <f t="shared" si="58"/>
        <v>2.9274512068456136E-2</v>
      </c>
      <c r="ED18" s="13">
        <f t="shared" si="59"/>
        <v>0</v>
      </c>
      <c r="EE18" s="40" t="s">
        <v>33</v>
      </c>
      <c r="EF18" s="28">
        <f>IF(EE18="x",'Gemensamma Tjänster'!$A22,0)</f>
        <v>307469</v>
      </c>
      <c r="EG18" s="31">
        <f t="shared" si="60"/>
        <v>2.9274512068456136E-2</v>
      </c>
      <c r="EH18" s="13">
        <f t="shared" si="61"/>
        <v>0</v>
      </c>
      <c r="EI18" s="40" t="s">
        <v>33</v>
      </c>
      <c r="EJ18" s="28">
        <f>IF(EI18="x",'Gemensamma Tjänster'!$A22,0)</f>
        <v>307469</v>
      </c>
      <c r="EK18" s="31">
        <f t="shared" si="62"/>
        <v>2.9274512068456136E-2</v>
      </c>
      <c r="EL18" s="13">
        <f t="shared" si="63"/>
        <v>0</v>
      </c>
      <c r="EM18" s="40" t="s">
        <v>33</v>
      </c>
      <c r="EN18" s="28">
        <f>IF(EM18="x",'Gemensamma Tjänster'!$A22,0)</f>
        <v>307469</v>
      </c>
      <c r="EO18" s="31">
        <f t="shared" si="64"/>
        <v>2.9274512068456136E-2</v>
      </c>
      <c r="EP18" s="13">
        <f t="shared" si="65"/>
        <v>0</v>
      </c>
      <c r="EQ18" s="40" t="s">
        <v>33</v>
      </c>
      <c r="ER18" s="28">
        <f>IF(EQ18="x",'Gemensamma Tjänster'!$A22,0)</f>
        <v>307469</v>
      </c>
      <c r="ES18" s="31">
        <f t="shared" si="66"/>
        <v>2.9274512068456136E-2</v>
      </c>
      <c r="ET18" s="13">
        <f t="shared" si="67"/>
        <v>0</v>
      </c>
      <c r="EU18" s="40" t="s">
        <v>33</v>
      </c>
      <c r="EV18" s="28">
        <f>IF(EU18="x",'Gemensamma Tjänster'!$A22,0)</f>
        <v>307469</v>
      </c>
      <c r="EW18" s="31">
        <f t="shared" si="68"/>
        <v>2.9274512068456136E-2</v>
      </c>
      <c r="EX18" s="13">
        <f t="shared" si="69"/>
        <v>0</v>
      </c>
      <c r="EY18" s="40" t="s">
        <v>33</v>
      </c>
      <c r="EZ18" s="28">
        <f>IF(EY18="x",'Gemensamma Tjänster'!$A22,0)</f>
        <v>307469</v>
      </c>
      <c r="FA18" s="31">
        <f t="shared" si="70"/>
        <v>2.9274512068456136E-2</v>
      </c>
      <c r="FB18" s="13">
        <f t="shared" si="71"/>
        <v>0</v>
      </c>
      <c r="FC18" s="40" t="s">
        <v>33</v>
      </c>
      <c r="FD18" s="28">
        <f>IF(FC18="x",'Gemensamma Tjänster'!$A22,0)</f>
        <v>307469</v>
      </c>
      <c r="FE18" s="31">
        <f t="shared" si="72"/>
        <v>2.9274512068456136E-2</v>
      </c>
      <c r="FF18" s="13">
        <f t="shared" si="73"/>
        <v>0</v>
      </c>
      <c r="FG18" s="40" t="s">
        <v>33</v>
      </c>
      <c r="FH18" s="28">
        <f>IF(FG18="x",'Gemensamma Tjänster'!$A22,0)</f>
        <v>307469</v>
      </c>
      <c r="FI18" s="31">
        <f t="shared" si="74"/>
        <v>2.9274512068456136E-2</v>
      </c>
      <c r="FJ18" s="13">
        <f t="shared" si="75"/>
        <v>0</v>
      </c>
      <c r="FK18" s="40" t="s">
        <v>33</v>
      </c>
      <c r="FL18" s="28">
        <f>IF(FK18="x",'Gemensamma Tjänster'!$A22,0)</f>
        <v>307469</v>
      </c>
      <c r="FM18" s="31">
        <f t="shared" si="76"/>
        <v>2.9274512068456136E-2</v>
      </c>
      <c r="FN18" s="13">
        <f t="shared" si="77"/>
        <v>0</v>
      </c>
      <c r="FO18" s="40" t="s">
        <v>33</v>
      </c>
      <c r="FP18" s="28">
        <f>IF(FO18="x",'Gemensamma Tjänster'!$A22,0)</f>
        <v>307469</v>
      </c>
      <c r="FQ18" s="31">
        <f t="shared" si="78"/>
        <v>2.9274512068456136E-2</v>
      </c>
      <c r="FR18" s="13">
        <f t="shared" si="79"/>
        <v>0</v>
      </c>
      <c r="FS18" s="40" t="s">
        <v>33</v>
      </c>
      <c r="FT18" s="28">
        <f>IF(FS18="x",'Gemensamma Tjänster'!$A22,0)</f>
        <v>307469</v>
      </c>
      <c r="FU18" s="31">
        <f t="shared" si="80"/>
        <v>2.9274512068456136E-2</v>
      </c>
      <c r="FV18" s="13">
        <f t="shared" si="81"/>
        <v>0</v>
      </c>
      <c r="FW18" s="40" t="s">
        <v>33</v>
      </c>
      <c r="FX18" s="28">
        <f>IF(FW18="x",'Gemensamma Tjänster'!$A22,0)</f>
        <v>307469</v>
      </c>
      <c r="FY18" s="31">
        <f t="shared" si="82"/>
        <v>2.9274512068456136E-2</v>
      </c>
      <c r="FZ18" s="13">
        <f t="shared" si="83"/>
        <v>0</v>
      </c>
      <c r="GA18" s="40" t="s">
        <v>33</v>
      </c>
      <c r="GB18" s="28">
        <f>IF(GA18="x",'Gemensamma Tjänster'!$A22,0)</f>
        <v>307469</v>
      </c>
      <c r="GC18" s="31">
        <f t="shared" si="84"/>
        <v>2.9274512068456136E-2</v>
      </c>
      <c r="GD18" s="13">
        <f t="shared" si="85"/>
        <v>0</v>
      </c>
      <c r="GE18" s="40" t="s">
        <v>33</v>
      </c>
      <c r="GF18" s="28">
        <f>IF(GE18="x",'Gemensamma Tjänster'!$A22,0)</f>
        <v>307469</v>
      </c>
      <c r="GG18" s="31">
        <f t="shared" si="86"/>
        <v>2.9274512068456136E-2</v>
      </c>
      <c r="GH18" s="13">
        <f t="shared" si="87"/>
        <v>0</v>
      </c>
      <c r="GI18" s="40" t="s">
        <v>33</v>
      </c>
      <c r="GJ18" s="28">
        <f>IF(GI18="x",'Gemensamma Tjänster'!$A22,0)</f>
        <v>307469</v>
      </c>
      <c r="GK18" s="31">
        <f t="shared" si="88"/>
        <v>2.9274512068456136E-2</v>
      </c>
      <c r="GL18" s="13">
        <f t="shared" si="89"/>
        <v>0</v>
      </c>
      <c r="GM18" s="40" t="s">
        <v>33</v>
      </c>
      <c r="GN18" s="28">
        <f>IF(GM18="x",'Gemensamma Tjänster'!$A22,0)</f>
        <v>307469</v>
      </c>
      <c r="GO18" s="31">
        <f t="shared" si="90"/>
        <v>2.9274512068456136E-2</v>
      </c>
      <c r="GP18" s="13">
        <f t="shared" si="91"/>
        <v>0</v>
      </c>
    </row>
    <row r="19" spans="1:198" x14ac:dyDescent="0.25">
      <c r="A19" s="19" t="s">
        <v>121</v>
      </c>
      <c r="B19" s="24">
        <f t="shared" si="92"/>
        <v>4411275.6497219102</v>
      </c>
      <c r="C19" s="215" t="s">
        <v>33</v>
      </c>
      <c r="D19" s="29">
        <f>IF(C19="x",'Gemensamma Tjänster'!$A23,0)</f>
        <v>280325</v>
      </c>
      <c r="E19" s="32">
        <f t="shared" si="0"/>
        <v>2.8396417123285174E-2</v>
      </c>
      <c r="F19" s="14">
        <f t="shared" si="1"/>
        <v>154238.1789</v>
      </c>
      <c r="G19" s="41" t="s">
        <v>33</v>
      </c>
      <c r="H19" s="29">
        <f>IF(G19="x",'Gemensamma Tjänster'!$A23,0)</f>
        <v>280325</v>
      </c>
      <c r="I19" s="32">
        <f t="shared" si="2"/>
        <v>2.7099973646828444E-2</v>
      </c>
      <c r="J19" s="14">
        <f t="shared" si="3"/>
        <v>43730.7</v>
      </c>
      <c r="K19" s="41" t="s">
        <v>33</v>
      </c>
      <c r="L19" s="29">
        <f>IF(K19="x",'Gemensamma Tjänster'!$A23,0)</f>
        <v>280325</v>
      </c>
      <c r="M19" s="32">
        <f t="shared" si="4"/>
        <v>2.6846206408134163E-2</v>
      </c>
      <c r="N19" s="14">
        <f t="shared" si="5"/>
        <v>43730.7</v>
      </c>
      <c r="O19" s="41"/>
      <c r="P19" s="29">
        <f>IF(O19="x",'Gemensamma Tjänster'!$A23,0)</f>
        <v>0</v>
      </c>
      <c r="Q19" s="32">
        <f t="shared" si="6"/>
        <v>0</v>
      </c>
      <c r="R19" s="14">
        <f t="shared" si="7"/>
        <v>0</v>
      </c>
      <c r="S19" s="41" t="s">
        <v>33</v>
      </c>
      <c r="T19" s="29">
        <f>IF(S19="x",'Gemensamma Tjänster'!$A23,0)</f>
        <v>280325</v>
      </c>
      <c r="U19" s="32">
        <f t="shared" si="8"/>
        <v>2.6690097523945393E-2</v>
      </c>
      <c r="V19" s="14">
        <f t="shared" si="9"/>
        <v>43730.7</v>
      </c>
      <c r="W19" s="41" t="s">
        <v>33</v>
      </c>
      <c r="X19" s="29">
        <f>IF(W19="x",'Gemensamma Tjänster'!$A23,0)</f>
        <v>280325</v>
      </c>
      <c r="Y19" s="32">
        <f t="shared" si="10"/>
        <v>2.6846206408134163E-2</v>
      </c>
      <c r="Z19" s="14">
        <f t="shared" si="93"/>
        <v>328999.17531000002</v>
      </c>
      <c r="AA19" s="41" t="s">
        <v>33</v>
      </c>
      <c r="AB19" s="29">
        <f>IF(AA19="x",'Gemensamma Tjänster'!$A23,0)</f>
        <v>280325</v>
      </c>
      <c r="AC19" s="32">
        <f t="shared" si="11"/>
        <v>5.9805575609864332E-2</v>
      </c>
      <c r="AD19" s="14">
        <f t="shared" si="12"/>
        <v>107332.63008</v>
      </c>
      <c r="AE19" s="41" t="s">
        <v>33</v>
      </c>
      <c r="AF19" s="29">
        <f>IF(AE19="x",'Gemensamma Tjänster'!$A23,0)</f>
        <v>280325</v>
      </c>
      <c r="AG19" s="32">
        <f t="shared" si="13"/>
        <v>2.6690097523945393E-2</v>
      </c>
      <c r="AH19" s="91">
        <v>52000</v>
      </c>
      <c r="AI19" s="41" t="s">
        <v>33</v>
      </c>
      <c r="AJ19" s="29">
        <f>IF(AI19="x",'Gemensamma Tjänster'!$A23,0)</f>
        <v>280325</v>
      </c>
      <c r="AK19" s="32">
        <f t="shared" si="14"/>
        <v>2.6690097523945393E-2</v>
      </c>
      <c r="AL19" s="91">
        <v>805387.44000000006</v>
      </c>
      <c r="AM19" s="41" t="s">
        <v>33</v>
      </c>
      <c r="AN19" s="29">
        <f>IF(AM19="x",'Gemensamma Tjänster'!$A23,0)</f>
        <v>280325</v>
      </c>
      <c r="AO19" s="32">
        <f t="shared" si="15"/>
        <v>2.6690097523945393E-2</v>
      </c>
      <c r="AP19" s="91">
        <f t="shared" si="16"/>
        <v>1443400.4690066003</v>
      </c>
      <c r="AQ19" s="41" t="s">
        <v>33</v>
      </c>
      <c r="AR19" s="29">
        <f>IF(AQ19="x",'Gemensamma Tjänster'!$A23,0)</f>
        <v>280325</v>
      </c>
      <c r="AS19" s="32">
        <f t="shared" si="17"/>
        <v>2.6690097523945393E-2</v>
      </c>
      <c r="AT19" s="91">
        <f t="shared" si="18"/>
        <v>0</v>
      </c>
      <c r="AU19" s="41" t="s">
        <v>33</v>
      </c>
      <c r="AV19" s="29">
        <f>IF(AU19="x",'Gemensamma Tjänster'!$A23,0)</f>
        <v>280325</v>
      </c>
      <c r="AW19" s="32">
        <f t="shared" si="19"/>
        <v>2.8128570319067743E-2</v>
      </c>
      <c r="AX19" s="14">
        <f t="shared" si="20"/>
        <v>0</v>
      </c>
      <c r="AY19" s="41" t="s">
        <v>33</v>
      </c>
      <c r="AZ19" s="29">
        <f>IF(AY19="x",'Gemensamma Tjänster'!$A23,0)</f>
        <v>280325</v>
      </c>
      <c r="BA19" s="32">
        <f t="shared" si="21"/>
        <v>3.6018750179884956E-2</v>
      </c>
      <c r="BB19" s="14">
        <f t="shared" si="22"/>
        <v>217264.02989199999</v>
      </c>
      <c r="BC19" s="41"/>
      <c r="BD19" s="29">
        <f>IF(BC19="x",'Gemensamma Tjänster'!$A23,0)</f>
        <v>0</v>
      </c>
      <c r="BE19" s="32">
        <f t="shared" si="23"/>
        <v>0</v>
      </c>
      <c r="BF19" s="14">
        <f t="shared" si="24"/>
        <v>0</v>
      </c>
      <c r="BG19" s="41" t="s">
        <v>33</v>
      </c>
      <c r="BH19" s="29">
        <f>IF(BG19="x",'Gemensamma Tjänster'!$A23,0)</f>
        <v>280325</v>
      </c>
      <c r="BI19" s="32">
        <f t="shared" si="25"/>
        <v>2.8668730808466901E-2</v>
      </c>
      <c r="BJ19" s="14">
        <f t="shared" si="26"/>
        <v>0</v>
      </c>
      <c r="BK19" s="41"/>
      <c r="BL19" s="29">
        <f>IF(BK19="x",'Gemensamma Tjänster'!$A23,0)</f>
        <v>0</v>
      </c>
      <c r="BM19" s="32">
        <f t="shared" si="27"/>
        <v>0</v>
      </c>
      <c r="BN19" s="14">
        <f t="shared" si="28"/>
        <v>0</v>
      </c>
      <c r="BO19" s="41" t="s">
        <v>33</v>
      </c>
      <c r="BP19" s="29">
        <f>IF(BO19="x",'Gemensamma Tjänster'!$A23,0)</f>
        <v>280325</v>
      </c>
      <c r="BQ19" s="32">
        <f t="shared" si="29"/>
        <v>2.6690097523945393E-2</v>
      </c>
      <c r="BR19" s="91">
        <v>59161.440000000002</v>
      </c>
      <c r="BS19" s="41"/>
      <c r="BT19" s="29">
        <f>IF(BS19="x",'Gemensamma Tjänster'!$A23,0)</f>
        <v>0</v>
      </c>
      <c r="BU19" s="32">
        <f t="shared" si="30"/>
        <v>0</v>
      </c>
      <c r="BV19" s="14">
        <f t="shared" si="31"/>
        <v>0</v>
      </c>
      <c r="BW19" s="41" t="s">
        <v>33</v>
      </c>
      <c r="BX19" s="29">
        <f>IF(BW19="x",'Gemensamma Tjänster'!$A23,0)</f>
        <v>280325</v>
      </c>
      <c r="BY19" s="32">
        <f t="shared" si="32"/>
        <v>2.8668730808466901E-2</v>
      </c>
      <c r="BZ19" s="91">
        <v>0</v>
      </c>
      <c r="CA19" s="41" t="s">
        <v>33</v>
      </c>
      <c r="CB19" s="29">
        <f>IF(CA19="x",'Gemensamma Tjänster'!$A23,0)</f>
        <v>280325</v>
      </c>
      <c r="CC19" s="32">
        <f t="shared" si="33"/>
        <v>2.6690097523945393E-2</v>
      </c>
      <c r="CD19" s="14">
        <f t="shared" si="34"/>
        <v>99717.718742979996</v>
      </c>
      <c r="CE19" s="41" t="s">
        <v>33</v>
      </c>
      <c r="CF19" s="29">
        <f>IF(CE19="x",'Gemensamma Tjänster'!$A23,0)</f>
        <v>280325</v>
      </c>
      <c r="CG19" s="32">
        <f t="shared" si="35"/>
        <v>9.7507671565848164E-2</v>
      </c>
      <c r="CH19" s="14">
        <f t="shared" si="36"/>
        <v>186709.82710900001</v>
      </c>
      <c r="CI19" s="41" t="s">
        <v>33</v>
      </c>
      <c r="CJ19" s="29">
        <f>IF(CI19="x",'Gemensamma Tjänster'!$A23,0)</f>
        <v>280325</v>
      </c>
      <c r="CK19" s="32">
        <f t="shared" si="37"/>
        <v>2.74089705872144E-2</v>
      </c>
      <c r="CL19" s="14">
        <f t="shared" si="94"/>
        <v>378999.4</v>
      </c>
      <c r="CM19" s="41"/>
      <c r="CN19" s="29">
        <f>IF(CM19="x",'Gemensamma Tjänster'!$A23,0)</f>
        <v>0</v>
      </c>
      <c r="CO19" s="32">
        <f t="shared" si="38"/>
        <v>0</v>
      </c>
      <c r="CP19" s="14">
        <f t="shared" si="39"/>
        <v>0</v>
      </c>
      <c r="CQ19" s="41" t="s">
        <v>33</v>
      </c>
      <c r="CR19" s="29">
        <f>IF(CQ19="x",'Gemensamma Tjänster'!$A23,0)</f>
        <v>280325</v>
      </c>
      <c r="CS19" s="32">
        <f t="shared" si="40"/>
        <v>6.1463781919726644E-2</v>
      </c>
      <c r="CT19" s="14">
        <f t="shared" si="41"/>
        <v>210943.69012860002</v>
      </c>
      <c r="CU19" s="41" t="s">
        <v>33</v>
      </c>
      <c r="CV19" s="29">
        <f>IF(CU19="x",'Gemensamma Tjänster'!$A23,0)</f>
        <v>280325</v>
      </c>
      <c r="CW19" s="32">
        <f t="shared" si="42"/>
        <v>3.5588315835083498E-2</v>
      </c>
      <c r="CX19" s="14">
        <f t="shared" si="43"/>
        <v>235929.55055272987</v>
      </c>
      <c r="CY19" s="41"/>
      <c r="CZ19" s="29">
        <f>IF(CY19="x",'Gemensamma Tjänster'!$A23,0)</f>
        <v>0</v>
      </c>
      <c r="DA19" s="32">
        <f t="shared" si="44"/>
        <v>0</v>
      </c>
      <c r="DB19" s="14">
        <f t="shared" si="45"/>
        <v>0</v>
      </c>
      <c r="DC19" s="41"/>
      <c r="DD19" s="29">
        <f>IF(DC19="x",'Gemensamma Tjänster'!$A23,0)</f>
        <v>0</v>
      </c>
      <c r="DE19" s="32">
        <f t="shared" si="46"/>
        <v>0</v>
      </c>
      <c r="DF19" s="14">
        <f t="shared" si="47"/>
        <v>0</v>
      </c>
      <c r="DG19" s="41"/>
      <c r="DH19" s="29">
        <f>IF(DG19="x",'Gemensamma Tjänster'!$A23,0)</f>
        <v>0</v>
      </c>
      <c r="DI19" s="32">
        <f t="shared" si="48"/>
        <v>0</v>
      </c>
      <c r="DJ19" s="14">
        <f t="shared" si="49"/>
        <v>0</v>
      </c>
      <c r="DK19" s="41" t="s">
        <v>33</v>
      </c>
      <c r="DL19" s="29">
        <f>IF(DK19="x",'Gemensamma Tjänster'!$A23,0)</f>
        <v>280325</v>
      </c>
      <c r="DM19" s="32">
        <f t="shared" si="50"/>
        <v>2.6690097523945393E-2</v>
      </c>
      <c r="DN19" s="14">
        <f t="shared" si="51"/>
        <v>0</v>
      </c>
      <c r="DO19" s="41" t="s">
        <v>33</v>
      </c>
      <c r="DP19" s="29">
        <f>IF(DO19="x",'Gemensamma Tjänster'!$A23,0)</f>
        <v>280325</v>
      </c>
      <c r="DQ19" s="32">
        <f t="shared" si="52"/>
        <v>2.6690097523945393E-2</v>
      </c>
      <c r="DR19" s="14">
        <f t="shared" si="53"/>
        <v>0</v>
      </c>
      <c r="DS19" s="41" t="s">
        <v>33</v>
      </c>
      <c r="DT19" s="29">
        <f>IF(DS19="x",'Gemensamma Tjänster'!$A23,0)</f>
        <v>280325</v>
      </c>
      <c r="DU19" s="32">
        <f t="shared" si="54"/>
        <v>2.6690097523945393E-2</v>
      </c>
      <c r="DV19" s="14">
        <f t="shared" si="55"/>
        <v>0</v>
      </c>
      <c r="DW19" s="41" t="s">
        <v>33</v>
      </c>
      <c r="DX19" s="29">
        <f>IF(DW19="x",'Gemensamma Tjänster'!$A23,0)</f>
        <v>280325</v>
      </c>
      <c r="DY19" s="32">
        <f t="shared" si="56"/>
        <v>2.6690097523945393E-2</v>
      </c>
      <c r="DZ19" s="14">
        <f t="shared" si="57"/>
        <v>0</v>
      </c>
      <c r="EA19" s="41" t="s">
        <v>33</v>
      </c>
      <c r="EB19" s="29">
        <f>IF(EA19="x",'Gemensamma Tjänster'!$A23,0)</f>
        <v>280325</v>
      </c>
      <c r="EC19" s="32">
        <f t="shared" si="58"/>
        <v>2.6690097523945393E-2</v>
      </c>
      <c r="ED19" s="14">
        <f t="shared" si="59"/>
        <v>0</v>
      </c>
      <c r="EE19" s="41" t="s">
        <v>33</v>
      </c>
      <c r="EF19" s="29">
        <f>IF(EE19="x",'Gemensamma Tjänster'!$A23,0)</f>
        <v>280325</v>
      </c>
      <c r="EG19" s="32">
        <f t="shared" si="60"/>
        <v>2.6690097523945393E-2</v>
      </c>
      <c r="EH19" s="14">
        <f t="shared" si="61"/>
        <v>0</v>
      </c>
      <c r="EI19" s="41" t="s">
        <v>33</v>
      </c>
      <c r="EJ19" s="29">
        <f>IF(EI19="x",'Gemensamma Tjänster'!$A23,0)</f>
        <v>280325</v>
      </c>
      <c r="EK19" s="32">
        <f t="shared" si="62"/>
        <v>2.6690097523945393E-2</v>
      </c>
      <c r="EL19" s="14">
        <f t="shared" si="63"/>
        <v>0</v>
      </c>
      <c r="EM19" s="41" t="s">
        <v>33</v>
      </c>
      <c r="EN19" s="29">
        <f>IF(EM19="x",'Gemensamma Tjänster'!$A23,0)</f>
        <v>280325</v>
      </c>
      <c r="EO19" s="32">
        <f t="shared" si="64"/>
        <v>2.6690097523945393E-2</v>
      </c>
      <c r="EP19" s="14">
        <f t="shared" si="65"/>
        <v>0</v>
      </c>
      <c r="EQ19" s="41" t="s">
        <v>33</v>
      </c>
      <c r="ER19" s="29">
        <f>IF(EQ19="x",'Gemensamma Tjänster'!$A23,0)</f>
        <v>280325</v>
      </c>
      <c r="ES19" s="32">
        <f t="shared" si="66"/>
        <v>2.6690097523945393E-2</v>
      </c>
      <c r="ET19" s="14">
        <f t="shared" si="67"/>
        <v>0</v>
      </c>
      <c r="EU19" s="41" t="s">
        <v>33</v>
      </c>
      <c r="EV19" s="29">
        <f>IF(EU19="x",'Gemensamma Tjänster'!$A23,0)</f>
        <v>280325</v>
      </c>
      <c r="EW19" s="32">
        <f t="shared" si="68"/>
        <v>2.6690097523945393E-2</v>
      </c>
      <c r="EX19" s="14">
        <f t="shared" si="69"/>
        <v>0</v>
      </c>
      <c r="EY19" s="41" t="s">
        <v>33</v>
      </c>
      <c r="EZ19" s="29">
        <f>IF(EY19="x",'Gemensamma Tjänster'!$A23,0)</f>
        <v>280325</v>
      </c>
      <c r="FA19" s="32">
        <f t="shared" si="70"/>
        <v>2.6690097523945393E-2</v>
      </c>
      <c r="FB19" s="14">
        <f t="shared" si="71"/>
        <v>0</v>
      </c>
      <c r="FC19" s="41" t="s">
        <v>33</v>
      </c>
      <c r="FD19" s="29">
        <f>IF(FC19="x",'Gemensamma Tjänster'!$A23,0)</f>
        <v>280325</v>
      </c>
      <c r="FE19" s="32">
        <f t="shared" si="72"/>
        <v>2.6690097523945393E-2</v>
      </c>
      <c r="FF19" s="14">
        <f t="shared" si="73"/>
        <v>0</v>
      </c>
      <c r="FG19" s="41" t="s">
        <v>33</v>
      </c>
      <c r="FH19" s="29">
        <f>IF(FG19="x",'Gemensamma Tjänster'!$A23,0)</f>
        <v>280325</v>
      </c>
      <c r="FI19" s="32">
        <f t="shared" si="74"/>
        <v>2.6690097523945393E-2</v>
      </c>
      <c r="FJ19" s="14">
        <f t="shared" si="75"/>
        <v>0</v>
      </c>
      <c r="FK19" s="41" t="s">
        <v>33</v>
      </c>
      <c r="FL19" s="29">
        <f>IF(FK19="x",'Gemensamma Tjänster'!$A23,0)</f>
        <v>280325</v>
      </c>
      <c r="FM19" s="32">
        <f t="shared" si="76"/>
        <v>2.6690097523945393E-2</v>
      </c>
      <c r="FN19" s="14">
        <f t="shared" si="77"/>
        <v>0</v>
      </c>
      <c r="FO19" s="41" t="s">
        <v>33</v>
      </c>
      <c r="FP19" s="29">
        <f>IF(FO19="x",'Gemensamma Tjänster'!$A23,0)</f>
        <v>280325</v>
      </c>
      <c r="FQ19" s="32">
        <f t="shared" si="78"/>
        <v>2.6690097523945393E-2</v>
      </c>
      <c r="FR19" s="14">
        <f t="shared" si="79"/>
        <v>0</v>
      </c>
      <c r="FS19" s="41" t="s">
        <v>33</v>
      </c>
      <c r="FT19" s="29">
        <f>IF(FS19="x",'Gemensamma Tjänster'!$A23,0)</f>
        <v>280325</v>
      </c>
      <c r="FU19" s="32">
        <f t="shared" si="80"/>
        <v>2.6690097523945393E-2</v>
      </c>
      <c r="FV19" s="14">
        <f t="shared" si="81"/>
        <v>0</v>
      </c>
      <c r="FW19" s="41" t="s">
        <v>33</v>
      </c>
      <c r="FX19" s="29">
        <f>IF(FW19="x",'Gemensamma Tjänster'!$A23,0)</f>
        <v>280325</v>
      </c>
      <c r="FY19" s="32">
        <f t="shared" si="82"/>
        <v>2.6690097523945393E-2</v>
      </c>
      <c r="FZ19" s="14">
        <f t="shared" si="83"/>
        <v>0</v>
      </c>
      <c r="GA19" s="41" t="s">
        <v>33</v>
      </c>
      <c r="GB19" s="29">
        <f>IF(GA19="x",'Gemensamma Tjänster'!$A23,0)</f>
        <v>280325</v>
      </c>
      <c r="GC19" s="32">
        <f t="shared" si="84"/>
        <v>2.6690097523945393E-2</v>
      </c>
      <c r="GD19" s="14">
        <f t="shared" si="85"/>
        <v>0</v>
      </c>
      <c r="GE19" s="41" t="s">
        <v>33</v>
      </c>
      <c r="GF19" s="29">
        <f>IF(GE19="x",'Gemensamma Tjänster'!$A23,0)</f>
        <v>280325</v>
      </c>
      <c r="GG19" s="32">
        <f t="shared" si="86"/>
        <v>2.6690097523945393E-2</v>
      </c>
      <c r="GH19" s="14">
        <f t="shared" si="87"/>
        <v>0</v>
      </c>
      <c r="GI19" s="41" t="s">
        <v>33</v>
      </c>
      <c r="GJ19" s="29">
        <f>IF(GI19="x",'Gemensamma Tjänster'!$A23,0)</f>
        <v>280325</v>
      </c>
      <c r="GK19" s="32">
        <f t="shared" si="88"/>
        <v>2.6690097523945393E-2</v>
      </c>
      <c r="GL19" s="14">
        <f t="shared" si="89"/>
        <v>0</v>
      </c>
      <c r="GM19" s="41" t="s">
        <v>33</v>
      </c>
      <c r="GN19" s="29">
        <f>IF(GM19="x",'Gemensamma Tjänster'!$A23,0)</f>
        <v>280325</v>
      </c>
      <c r="GO19" s="32">
        <f t="shared" si="90"/>
        <v>2.6690097523945393E-2</v>
      </c>
      <c r="GP19" s="14">
        <f t="shared" si="91"/>
        <v>0</v>
      </c>
    </row>
    <row r="20" spans="1:198" x14ac:dyDescent="0.25">
      <c r="A20" s="18" t="s">
        <v>122</v>
      </c>
      <c r="B20" s="23">
        <f t="shared" si="92"/>
        <v>7073657.0304872757</v>
      </c>
      <c r="C20" s="216"/>
      <c r="D20" s="28">
        <f>IF(C20="x",'Gemensamma Tjänster'!$A24,0)</f>
        <v>0</v>
      </c>
      <c r="E20" s="31">
        <f t="shared" si="0"/>
        <v>0</v>
      </c>
      <c r="F20" s="13">
        <f t="shared" si="1"/>
        <v>0</v>
      </c>
      <c r="G20" s="40" t="s">
        <v>33</v>
      </c>
      <c r="H20" s="28">
        <f>IF(G20="x",'Gemensamma Tjänster'!$A24,0)</f>
        <v>288654</v>
      </c>
      <c r="I20" s="31">
        <f t="shared" si="2"/>
        <v>2.7905166478379088E-2</v>
      </c>
      <c r="J20" s="13">
        <f t="shared" si="3"/>
        <v>45030.023999999998</v>
      </c>
      <c r="K20" s="40" t="s">
        <v>33</v>
      </c>
      <c r="L20" s="28">
        <f>IF(K20="x",'Gemensamma Tjänster'!$A24,0)</f>
        <v>288654</v>
      </c>
      <c r="M20" s="31">
        <f t="shared" si="4"/>
        <v>2.7643859322334999E-2</v>
      </c>
      <c r="N20" s="13">
        <f t="shared" si="5"/>
        <v>45030.023999999998</v>
      </c>
      <c r="O20" s="40"/>
      <c r="P20" s="28">
        <f>IF(O20="x",'Gemensamma Tjänster'!$A24,0)</f>
        <v>0</v>
      </c>
      <c r="Q20" s="31">
        <f t="shared" si="6"/>
        <v>0</v>
      </c>
      <c r="R20" s="13">
        <f t="shared" si="7"/>
        <v>0</v>
      </c>
      <c r="S20" s="40" t="s">
        <v>33</v>
      </c>
      <c r="T20" s="28">
        <f>IF(S20="x",'Gemensamma Tjänster'!$A24,0)</f>
        <v>288654</v>
      </c>
      <c r="U20" s="31">
        <f t="shared" si="8"/>
        <v>2.7483112140112134E-2</v>
      </c>
      <c r="V20" s="13">
        <f t="shared" si="9"/>
        <v>45030.023999999998</v>
      </c>
      <c r="W20" s="40" t="s">
        <v>33</v>
      </c>
      <c r="X20" s="28">
        <f>IF(W20="x",'Gemensamma Tjänster'!$A24,0)</f>
        <v>288654</v>
      </c>
      <c r="Y20" s="31">
        <f t="shared" si="10"/>
        <v>2.7643859322334999E-2</v>
      </c>
      <c r="Z20" s="13">
        <f t="shared" si="93"/>
        <v>338774.37955920002</v>
      </c>
      <c r="AA20" s="40"/>
      <c r="AB20" s="28">
        <f>IF(AA20="x",'Gemensamma Tjänster'!$A24,0)</f>
        <v>0</v>
      </c>
      <c r="AC20" s="31">
        <f t="shared" si="11"/>
        <v>0</v>
      </c>
      <c r="AD20" s="13">
        <f t="shared" si="12"/>
        <v>0</v>
      </c>
      <c r="AE20" s="40" t="s">
        <v>33</v>
      </c>
      <c r="AF20" s="28">
        <f>IF(AE20="x",'Gemensamma Tjänster'!$A24,0)</f>
        <v>288654</v>
      </c>
      <c r="AG20" s="31">
        <f t="shared" si="13"/>
        <v>2.7483112140112134E-2</v>
      </c>
      <c r="AH20" s="218">
        <v>52000</v>
      </c>
      <c r="AI20" s="40" t="s">
        <v>33</v>
      </c>
      <c r="AJ20" s="28">
        <f>IF(AI20="x",'Gemensamma Tjänster'!$A24,0)</f>
        <v>288654</v>
      </c>
      <c r="AK20" s="31">
        <f t="shared" si="14"/>
        <v>2.7483112140112134E-2</v>
      </c>
      <c r="AL20" s="218">
        <v>1162025.28</v>
      </c>
      <c r="AM20" s="40" t="s">
        <v>33</v>
      </c>
      <c r="AN20" s="28">
        <f>IF(AM20="x",'Gemensamma Tjänster'!$A24,0)</f>
        <v>288654</v>
      </c>
      <c r="AO20" s="31">
        <f t="shared" si="15"/>
        <v>2.7483112140112134E-2</v>
      </c>
      <c r="AP20" s="218">
        <f t="shared" si="16"/>
        <v>1486286.6992977122</v>
      </c>
      <c r="AQ20" s="40" t="s">
        <v>33</v>
      </c>
      <c r="AR20" s="28">
        <f>IF(AQ20="x",'Gemensamma Tjänster'!$A24,0)</f>
        <v>288654</v>
      </c>
      <c r="AS20" s="31">
        <f t="shared" si="17"/>
        <v>2.7483112140112134E-2</v>
      </c>
      <c r="AT20" s="218">
        <f t="shared" si="18"/>
        <v>0</v>
      </c>
      <c r="AU20" s="40" t="s">
        <v>33</v>
      </c>
      <c r="AV20" s="28">
        <f>IF(AU20="x",'Gemensamma Tjänster'!$A24,0)</f>
        <v>288654</v>
      </c>
      <c r="AW20" s="31">
        <f t="shared" si="19"/>
        <v>2.8964324754767432E-2</v>
      </c>
      <c r="AX20" s="13">
        <f t="shared" si="20"/>
        <v>0</v>
      </c>
      <c r="AY20" s="40" t="s">
        <v>33</v>
      </c>
      <c r="AZ20" s="28">
        <f>IF(AY20="x",'Gemensamma Tjänster'!$A24,0)</f>
        <v>288654</v>
      </c>
      <c r="BA20" s="31">
        <f t="shared" si="21"/>
        <v>3.7088937178005932E-2</v>
      </c>
      <c r="BB20" s="13">
        <f t="shared" si="22"/>
        <v>223719.36603743999</v>
      </c>
      <c r="BC20" s="40" t="s">
        <v>33</v>
      </c>
      <c r="BD20" s="28">
        <f>IF(BC20="x",'Gemensamma Tjänster'!$A24,0)</f>
        <v>288654</v>
      </c>
      <c r="BE20" s="31">
        <f t="shared" si="23"/>
        <v>6.9030102829872153E-2</v>
      </c>
      <c r="BF20" s="13">
        <f t="shared" si="24"/>
        <v>353167.83647059201</v>
      </c>
      <c r="BG20" s="40" t="s">
        <v>33</v>
      </c>
      <c r="BH20" s="28">
        <f>IF(BG20="x",'Gemensamma Tjänster'!$A24,0)</f>
        <v>288654</v>
      </c>
      <c r="BI20" s="31">
        <f t="shared" si="25"/>
        <v>2.9520534461026326E-2</v>
      </c>
      <c r="BJ20" s="13">
        <f t="shared" si="26"/>
        <v>0</v>
      </c>
      <c r="BK20" s="40" t="s">
        <v>33</v>
      </c>
      <c r="BL20" s="28">
        <f>IF(BK20="x",'Gemensamma Tjänster'!$A24,0)</f>
        <v>288654</v>
      </c>
      <c r="BM20" s="31">
        <f t="shared" si="27"/>
        <v>3.2946732497583391E-2</v>
      </c>
      <c r="BN20" s="13">
        <f t="shared" si="28"/>
        <v>39257.1749232</v>
      </c>
      <c r="BO20" s="40" t="s">
        <v>33</v>
      </c>
      <c r="BP20" s="28">
        <f>IF(BO20="x",'Gemensamma Tjänster'!$A24,0)</f>
        <v>288654</v>
      </c>
      <c r="BQ20" s="31">
        <f t="shared" si="29"/>
        <v>2.7483112140112134E-2</v>
      </c>
      <c r="BR20" s="218">
        <v>52877.760000000002</v>
      </c>
      <c r="BS20" s="40"/>
      <c r="BT20" s="28">
        <f>IF(BS20="x",'Gemensamma Tjänster'!$A24,0)</f>
        <v>0</v>
      </c>
      <c r="BU20" s="31">
        <f t="shared" si="30"/>
        <v>0</v>
      </c>
      <c r="BV20" s="13">
        <f t="shared" si="31"/>
        <v>0</v>
      </c>
      <c r="BW20" s="40" t="s">
        <v>33</v>
      </c>
      <c r="BX20" s="28">
        <f>IF(BW20="x",'Gemensamma Tjänster'!$A24,0)</f>
        <v>288654</v>
      </c>
      <c r="BY20" s="31">
        <f t="shared" si="32"/>
        <v>2.9520534461026326E-2</v>
      </c>
      <c r="BZ20" s="218">
        <v>0</v>
      </c>
      <c r="CA20" s="40" t="s">
        <v>33</v>
      </c>
      <c r="CB20" s="28">
        <f>IF(CA20="x",'Gemensamma Tjänster'!$A24,0)</f>
        <v>288654</v>
      </c>
      <c r="CC20" s="31">
        <f t="shared" si="33"/>
        <v>2.7483112140112134E-2</v>
      </c>
      <c r="CD20" s="13">
        <f t="shared" si="34"/>
        <v>102680.5257684336</v>
      </c>
      <c r="CE20" s="40" t="s">
        <v>33</v>
      </c>
      <c r="CF20" s="28">
        <f>IF(CE20="x",'Gemensamma Tjänster'!$A24,0)</f>
        <v>288654</v>
      </c>
      <c r="CG20" s="31">
        <f t="shared" si="35"/>
        <v>0.10040481379887037</v>
      </c>
      <c r="CH20" s="13">
        <f t="shared" si="36"/>
        <v>192257.33856887999</v>
      </c>
      <c r="CI20" s="40" t="s">
        <v>33</v>
      </c>
      <c r="CJ20" s="28">
        <f>IF(CI20="x",'Gemensamma Tjänster'!$A24,0)</f>
        <v>288654</v>
      </c>
      <c r="CK20" s="31">
        <f t="shared" si="37"/>
        <v>2.8223344317780383E-2</v>
      </c>
      <c r="CL20" s="13">
        <f t="shared" si="94"/>
        <v>390260.20800000004</v>
      </c>
      <c r="CM20" s="40" t="s">
        <v>33</v>
      </c>
      <c r="CN20" s="28">
        <f>IF(CM20="x",'Gemensamma Tjänster'!$A24,0)</f>
        <v>288654</v>
      </c>
      <c r="CO20" s="31">
        <f t="shared" si="38"/>
        <v>7.2120642308308294E-2</v>
      </c>
      <c r="CP20" s="13">
        <f t="shared" si="39"/>
        <v>2161441.1520000002</v>
      </c>
      <c r="CQ20" s="40"/>
      <c r="CR20" s="28">
        <f>IF(CQ20="x",'Gemensamma Tjänster'!$A24,0)</f>
        <v>0</v>
      </c>
      <c r="CS20" s="31">
        <f t="shared" si="40"/>
        <v>0</v>
      </c>
      <c r="CT20" s="13">
        <f t="shared" si="41"/>
        <v>0</v>
      </c>
      <c r="CU20" s="40" t="s">
        <v>33</v>
      </c>
      <c r="CV20" s="28">
        <f>IF(CU20="x",'Gemensamma Tjänster'!$A24,0)</f>
        <v>288654</v>
      </c>
      <c r="CW20" s="31">
        <f t="shared" si="42"/>
        <v>3.6645713793133652E-2</v>
      </c>
      <c r="CX20" s="13">
        <f t="shared" si="43"/>
        <v>242939.47555604274</v>
      </c>
      <c r="CY20" s="40" t="s">
        <v>33</v>
      </c>
      <c r="CZ20" s="28">
        <f>IF(CY20="x",'Gemensamma Tjänster'!$A24,0)</f>
        <v>288654</v>
      </c>
      <c r="DA20" s="31">
        <f t="shared" si="44"/>
        <v>3.9219868987207966E-2</v>
      </c>
      <c r="DB20" s="13">
        <f t="shared" si="45"/>
        <v>140879.76230577601</v>
      </c>
      <c r="DC20" s="40"/>
      <c r="DD20" s="28">
        <f>IF(DC20="x",'Gemensamma Tjänster'!$A24,0)</f>
        <v>0</v>
      </c>
      <c r="DE20" s="31">
        <f t="shared" si="46"/>
        <v>0</v>
      </c>
      <c r="DF20" s="13">
        <f t="shared" si="47"/>
        <v>0</v>
      </c>
      <c r="DG20" s="40"/>
      <c r="DH20" s="28">
        <f>IF(DG20="x",'Gemensamma Tjänster'!$A24,0)</f>
        <v>0</v>
      </c>
      <c r="DI20" s="31">
        <f t="shared" si="48"/>
        <v>0</v>
      </c>
      <c r="DJ20" s="13">
        <f t="shared" si="49"/>
        <v>0</v>
      </c>
      <c r="DK20" s="40" t="s">
        <v>33</v>
      </c>
      <c r="DL20" s="28">
        <f>IF(DK20="x",'Gemensamma Tjänster'!$A24,0)</f>
        <v>288654</v>
      </c>
      <c r="DM20" s="31">
        <f t="shared" si="50"/>
        <v>2.7483112140112134E-2</v>
      </c>
      <c r="DN20" s="13">
        <f t="shared" si="51"/>
        <v>0</v>
      </c>
      <c r="DO20" s="40" t="s">
        <v>33</v>
      </c>
      <c r="DP20" s="28">
        <f>IF(DO20="x",'Gemensamma Tjänster'!$A24,0)</f>
        <v>288654</v>
      </c>
      <c r="DQ20" s="31">
        <f t="shared" si="52"/>
        <v>2.7483112140112134E-2</v>
      </c>
      <c r="DR20" s="13">
        <f t="shared" si="53"/>
        <v>0</v>
      </c>
      <c r="DS20" s="40" t="s">
        <v>33</v>
      </c>
      <c r="DT20" s="28">
        <f>IF(DS20="x",'Gemensamma Tjänster'!$A24,0)</f>
        <v>288654</v>
      </c>
      <c r="DU20" s="31">
        <f t="shared" si="54"/>
        <v>2.7483112140112134E-2</v>
      </c>
      <c r="DV20" s="13">
        <f t="shared" si="55"/>
        <v>0</v>
      </c>
      <c r="DW20" s="40" t="s">
        <v>33</v>
      </c>
      <c r="DX20" s="28">
        <f>IF(DW20="x",'Gemensamma Tjänster'!$A24,0)</f>
        <v>288654</v>
      </c>
      <c r="DY20" s="31">
        <f t="shared" si="56"/>
        <v>2.7483112140112134E-2</v>
      </c>
      <c r="DZ20" s="13">
        <f t="shared" si="57"/>
        <v>0</v>
      </c>
      <c r="EA20" s="40" t="s">
        <v>33</v>
      </c>
      <c r="EB20" s="28">
        <f>IF(EA20="x",'Gemensamma Tjänster'!$A24,0)</f>
        <v>288654</v>
      </c>
      <c r="EC20" s="31">
        <f t="shared" si="58"/>
        <v>2.7483112140112134E-2</v>
      </c>
      <c r="ED20" s="13">
        <f t="shared" si="59"/>
        <v>0</v>
      </c>
      <c r="EE20" s="40" t="s">
        <v>33</v>
      </c>
      <c r="EF20" s="28">
        <f>IF(EE20="x",'Gemensamma Tjänster'!$A24,0)</f>
        <v>288654</v>
      </c>
      <c r="EG20" s="31">
        <f t="shared" si="60"/>
        <v>2.7483112140112134E-2</v>
      </c>
      <c r="EH20" s="13">
        <f t="shared" si="61"/>
        <v>0</v>
      </c>
      <c r="EI20" s="40" t="s">
        <v>33</v>
      </c>
      <c r="EJ20" s="28">
        <f>IF(EI20="x",'Gemensamma Tjänster'!$A24,0)</f>
        <v>288654</v>
      </c>
      <c r="EK20" s="31">
        <f t="shared" si="62"/>
        <v>2.7483112140112134E-2</v>
      </c>
      <c r="EL20" s="13">
        <f t="shared" si="63"/>
        <v>0</v>
      </c>
      <c r="EM20" s="40" t="s">
        <v>33</v>
      </c>
      <c r="EN20" s="28">
        <f>IF(EM20="x",'Gemensamma Tjänster'!$A24,0)</f>
        <v>288654</v>
      </c>
      <c r="EO20" s="31">
        <f t="shared" si="64"/>
        <v>2.7483112140112134E-2</v>
      </c>
      <c r="EP20" s="13">
        <f t="shared" si="65"/>
        <v>0</v>
      </c>
      <c r="EQ20" s="40" t="s">
        <v>33</v>
      </c>
      <c r="ER20" s="28">
        <f>IF(EQ20="x",'Gemensamma Tjänster'!$A24,0)</f>
        <v>288654</v>
      </c>
      <c r="ES20" s="31">
        <f t="shared" si="66"/>
        <v>2.7483112140112134E-2</v>
      </c>
      <c r="ET20" s="13">
        <f t="shared" si="67"/>
        <v>0</v>
      </c>
      <c r="EU20" s="40" t="s">
        <v>33</v>
      </c>
      <c r="EV20" s="28">
        <f>IF(EU20="x",'Gemensamma Tjänster'!$A24,0)</f>
        <v>288654</v>
      </c>
      <c r="EW20" s="31">
        <f t="shared" si="68"/>
        <v>2.7483112140112134E-2</v>
      </c>
      <c r="EX20" s="13">
        <f t="shared" si="69"/>
        <v>0</v>
      </c>
      <c r="EY20" s="40" t="s">
        <v>33</v>
      </c>
      <c r="EZ20" s="28">
        <f>IF(EY20="x",'Gemensamma Tjänster'!$A24,0)</f>
        <v>288654</v>
      </c>
      <c r="FA20" s="31">
        <f t="shared" si="70"/>
        <v>2.7483112140112134E-2</v>
      </c>
      <c r="FB20" s="13">
        <f t="shared" si="71"/>
        <v>0</v>
      </c>
      <c r="FC20" s="40" t="s">
        <v>33</v>
      </c>
      <c r="FD20" s="28">
        <f>IF(FC20="x",'Gemensamma Tjänster'!$A24,0)</f>
        <v>288654</v>
      </c>
      <c r="FE20" s="31">
        <f t="shared" si="72"/>
        <v>2.7483112140112134E-2</v>
      </c>
      <c r="FF20" s="13">
        <f t="shared" si="73"/>
        <v>0</v>
      </c>
      <c r="FG20" s="40" t="s">
        <v>33</v>
      </c>
      <c r="FH20" s="28">
        <f>IF(FG20="x",'Gemensamma Tjänster'!$A24,0)</f>
        <v>288654</v>
      </c>
      <c r="FI20" s="31">
        <f t="shared" si="74"/>
        <v>2.7483112140112134E-2</v>
      </c>
      <c r="FJ20" s="13">
        <f t="shared" si="75"/>
        <v>0</v>
      </c>
      <c r="FK20" s="40" t="s">
        <v>33</v>
      </c>
      <c r="FL20" s="28">
        <f>IF(FK20="x",'Gemensamma Tjänster'!$A24,0)</f>
        <v>288654</v>
      </c>
      <c r="FM20" s="31">
        <f t="shared" si="76"/>
        <v>2.7483112140112134E-2</v>
      </c>
      <c r="FN20" s="13">
        <f t="shared" si="77"/>
        <v>0</v>
      </c>
      <c r="FO20" s="40" t="s">
        <v>33</v>
      </c>
      <c r="FP20" s="28">
        <f>IF(FO20="x",'Gemensamma Tjänster'!$A24,0)</f>
        <v>288654</v>
      </c>
      <c r="FQ20" s="31">
        <f t="shared" si="78"/>
        <v>2.7483112140112134E-2</v>
      </c>
      <c r="FR20" s="13">
        <f t="shared" si="79"/>
        <v>0</v>
      </c>
      <c r="FS20" s="40" t="s">
        <v>33</v>
      </c>
      <c r="FT20" s="28">
        <f>IF(FS20="x",'Gemensamma Tjänster'!$A24,0)</f>
        <v>288654</v>
      </c>
      <c r="FU20" s="31">
        <f t="shared" si="80"/>
        <v>2.7483112140112134E-2</v>
      </c>
      <c r="FV20" s="13">
        <f t="shared" si="81"/>
        <v>0</v>
      </c>
      <c r="FW20" s="40" t="s">
        <v>33</v>
      </c>
      <c r="FX20" s="28">
        <f>IF(FW20="x",'Gemensamma Tjänster'!$A24,0)</f>
        <v>288654</v>
      </c>
      <c r="FY20" s="31">
        <f t="shared" si="82"/>
        <v>2.7483112140112134E-2</v>
      </c>
      <c r="FZ20" s="13">
        <f t="shared" si="83"/>
        <v>0</v>
      </c>
      <c r="GA20" s="40" t="s">
        <v>33</v>
      </c>
      <c r="GB20" s="28">
        <f>IF(GA20="x",'Gemensamma Tjänster'!$A24,0)</f>
        <v>288654</v>
      </c>
      <c r="GC20" s="31">
        <f t="shared" si="84"/>
        <v>2.7483112140112134E-2</v>
      </c>
      <c r="GD20" s="13">
        <f t="shared" si="85"/>
        <v>0</v>
      </c>
      <c r="GE20" s="40" t="s">
        <v>33</v>
      </c>
      <c r="GF20" s="28">
        <f>IF(GE20="x",'Gemensamma Tjänster'!$A24,0)</f>
        <v>288654</v>
      </c>
      <c r="GG20" s="31">
        <f t="shared" si="86"/>
        <v>2.7483112140112134E-2</v>
      </c>
      <c r="GH20" s="13">
        <f t="shared" si="87"/>
        <v>0</v>
      </c>
      <c r="GI20" s="40" t="s">
        <v>33</v>
      </c>
      <c r="GJ20" s="28">
        <f>IF(GI20="x",'Gemensamma Tjänster'!$A24,0)</f>
        <v>288654</v>
      </c>
      <c r="GK20" s="31">
        <f t="shared" si="88"/>
        <v>2.7483112140112134E-2</v>
      </c>
      <c r="GL20" s="13">
        <f t="shared" si="89"/>
        <v>0</v>
      </c>
      <c r="GM20" s="40" t="s">
        <v>33</v>
      </c>
      <c r="GN20" s="28">
        <f>IF(GM20="x",'Gemensamma Tjänster'!$A24,0)</f>
        <v>288654</v>
      </c>
      <c r="GO20" s="31">
        <f t="shared" si="90"/>
        <v>2.7483112140112134E-2</v>
      </c>
      <c r="GP20" s="13">
        <f t="shared" si="91"/>
        <v>0</v>
      </c>
    </row>
    <row r="21" spans="1:198" x14ac:dyDescent="0.25">
      <c r="A21" s="19" t="s">
        <v>22</v>
      </c>
      <c r="B21" s="24">
        <f t="shared" si="92"/>
        <v>3827539.3247558582</v>
      </c>
      <c r="C21" s="215" t="s">
        <v>33</v>
      </c>
      <c r="D21" s="29">
        <f>IF(C21="x",'Gemensamma Tjänster'!$A25,0)</f>
        <v>287628</v>
      </c>
      <c r="E21" s="32">
        <f t="shared" si="0"/>
        <v>2.9136197857259495E-2</v>
      </c>
      <c r="F21" s="14">
        <f t="shared" si="1"/>
        <v>158256.377136</v>
      </c>
      <c r="G21" s="41" t="s">
        <v>33</v>
      </c>
      <c r="H21" s="29">
        <f>IF(G21="x",'Gemensamma Tjänster'!$A25,0)</f>
        <v>287628</v>
      </c>
      <c r="I21" s="32">
        <f t="shared" si="2"/>
        <v>2.7805979559760892E-2</v>
      </c>
      <c r="J21" s="14">
        <f t="shared" si="3"/>
        <v>44869.968000000001</v>
      </c>
      <c r="K21" s="41" t="s">
        <v>33</v>
      </c>
      <c r="L21" s="29">
        <f>IF(K21="x",'Gemensamma Tjänster'!$A25,0)</f>
        <v>287628</v>
      </c>
      <c r="M21" s="32">
        <f t="shared" si="4"/>
        <v>2.7545601201315661E-2</v>
      </c>
      <c r="N21" s="14">
        <f t="shared" si="5"/>
        <v>44869.968000000001</v>
      </c>
      <c r="O21" s="41"/>
      <c r="P21" s="29">
        <f>IF(O21="x",'Gemensamma Tjänster'!$A25,0)</f>
        <v>0</v>
      </c>
      <c r="Q21" s="32">
        <f t="shared" si="6"/>
        <v>0</v>
      </c>
      <c r="R21" s="14">
        <f t="shared" si="7"/>
        <v>0</v>
      </c>
      <c r="S21" s="41" t="s">
        <v>33</v>
      </c>
      <c r="T21" s="29">
        <f>IF(S21="x",'Gemensamma Tjänster'!$A25,0)</f>
        <v>287628</v>
      </c>
      <c r="U21" s="32">
        <f t="shared" si="8"/>
        <v>2.7385425383456223E-2</v>
      </c>
      <c r="V21" s="14">
        <f t="shared" si="9"/>
        <v>44869.968000000001</v>
      </c>
      <c r="W21" s="41" t="s">
        <v>33</v>
      </c>
      <c r="X21" s="29">
        <f>IF(W21="x",'Gemensamma Tjänster'!$A25,0)</f>
        <v>287628</v>
      </c>
      <c r="Y21" s="32">
        <f t="shared" si="10"/>
        <v>2.7545601201315661E-2</v>
      </c>
      <c r="Z21" s="14">
        <f t="shared" si="93"/>
        <v>337570.2302544</v>
      </c>
      <c r="AA21" s="41"/>
      <c r="AB21" s="29">
        <f>IF(AA21="x",'Gemensamma Tjänster'!$A25,0)</f>
        <v>0</v>
      </c>
      <c r="AC21" s="32">
        <f t="shared" si="11"/>
        <v>0</v>
      </c>
      <c r="AD21" s="14">
        <f t="shared" si="12"/>
        <v>0</v>
      </c>
      <c r="AE21" s="41" t="s">
        <v>33</v>
      </c>
      <c r="AF21" s="29">
        <f>IF(AE21="x",'Gemensamma Tjänster'!$A25,0)</f>
        <v>287628</v>
      </c>
      <c r="AG21" s="32">
        <f t="shared" si="13"/>
        <v>2.7385425383456223E-2</v>
      </c>
      <c r="AH21" s="91">
        <v>52000</v>
      </c>
      <c r="AI21" s="41" t="s">
        <v>33</v>
      </c>
      <c r="AJ21" s="29">
        <f>IF(AI21="x",'Gemensamma Tjänster'!$A25,0)</f>
        <v>287628</v>
      </c>
      <c r="AK21" s="32">
        <f t="shared" si="14"/>
        <v>2.7385425383456223E-2</v>
      </c>
      <c r="AL21" s="91">
        <v>884719.68</v>
      </c>
      <c r="AM21" s="41" t="s">
        <v>33</v>
      </c>
      <c r="AN21" s="29">
        <f>IF(AM21="x",'Gemensamma Tjänster'!$A25,0)</f>
        <v>287628</v>
      </c>
      <c r="AO21" s="32">
        <f t="shared" si="15"/>
        <v>2.7385425383456223E-2</v>
      </c>
      <c r="AP21" s="91">
        <f t="shared" si="16"/>
        <v>1481003.7995163843</v>
      </c>
      <c r="AQ21" s="41" t="s">
        <v>33</v>
      </c>
      <c r="AR21" s="29">
        <f>IF(AQ21="x",'Gemensamma Tjänster'!$A25,0)</f>
        <v>287628</v>
      </c>
      <c r="AS21" s="32">
        <f t="shared" si="17"/>
        <v>2.7385425383456223E-2</v>
      </c>
      <c r="AT21" s="91">
        <f t="shared" si="18"/>
        <v>0</v>
      </c>
      <c r="AU21" s="41"/>
      <c r="AV21" s="29">
        <f>IF(AU21="x",'Gemensamma Tjänster'!$A25,0)</f>
        <v>0</v>
      </c>
      <c r="AW21" s="32">
        <f t="shared" si="19"/>
        <v>0</v>
      </c>
      <c r="AX21" s="14">
        <f t="shared" si="20"/>
        <v>0</v>
      </c>
      <c r="AY21" s="41"/>
      <c r="AZ21" s="29">
        <f>IF(AY21="x",'Gemensamma Tjänster'!$A25,0)</f>
        <v>0</v>
      </c>
      <c r="BA21" s="32">
        <f t="shared" si="21"/>
        <v>0</v>
      </c>
      <c r="BB21" s="14">
        <f t="shared" si="22"/>
        <v>0</v>
      </c>
      <c r="BC21" s="41"/>
      <c r="BD21" s="29">
        <f>IF(BC21="x",'Gemensamma Tjänster'!$A25,0)</f>
        <v>0</v>
      </c>
      <c r="BE21" s="32">
        <f t="shared" si="23"/>
        <v>0</v>
      </c>
      <c r="BF21" s="14">
        <f t="shared" si="24"/>
        <v>0</v>
      </c>
      <c r="BG21" s="41"/>
      <c r="BH21" s="29">
        <f>IF(BG21="x",'Gemensamma Tjänster'!$A25,0)</f>
        <v>0</v>
      </c>
      <c r="BI21" s="32">
        <f t="shared" si="25"/>
        <v>0</v>
      </c>
      <c r="BJ21" s="14">
        <f t="shared" si="26"/>
        <v>0</v>
      </c>
      <c r="BK21" s="41" t="s">
        <v>33</v>
      </c>
      <c r="BL21" s="29">
        <f>IF(BK21="x",'Gemensamma Tjänster'!$A25,0)</f>
        <v>287628</v>
      </c>
      <c r="BM21" s="32">
        <f t="shared" si="27"/>
        <v>3.2829625693095936E-2</v>
      </c>
      <c r="BN21" s="14">
        <f t="shared" si="28"/>
        <v>39117.6381024</v>
      </c>
      <c r="BO21" s="41" t="s">
        <v>33</v>
      </c>
      <c r="BP21" s="29">
        <f>IF(BO21="x",'Gemensamma Tjänster'!$A25,0)</f>
        <v>287628</v>
      </c>
      <c r="BQ21" s="32">
        <f t="shared" si="29"/>
        <v>2.7385425383456223E-2</v>
      </c>
      <c r="BR21" s="91">
        <v>6997.12</v>
      </c>
      <c r="BS21" s="41" t="s">
        <v>33</v>
      </c>
      <c r="BT21" s="29">
        <f>IF(BS21="x",'Gemensamma Tjänster'!$A25,0)</f>
        <v>287628</v>
      </c>
      <c r="BU21" s="32">
        <f t="shared" si="30"/>
        <v>0.14081995649498194</v>
      </c>
      <c r="BV21" s="14">
        <f t="shared" si="31"/>
        <v>0</v>
      </c>
      <c r="BW21" s="41"/>
      <c r="BX21" s="29">
        <f>IF(BW21="x",'Gemensamma Tjänster'!$A25,0)</f>
        <v>0</v>
      </c>
      <c r="BY21" s="32">
        <f t="shared" si="32"/>
        <v>0</v>
      </c>
      <c r="BZ21" s="91">
        <v>0</v>
      </c>
      <c r="CA21" s="41" t="s">
        <v>33</v>
      </c>
      <c r="CB21" s="29">
        <f>IF(CA21="x",'Gemensamma Tjänster'!$A25,0)</f>
        <v>287628</v>
      </c>
      <c r="CC21" s="32">
        <f t="shared" si="33"/>
        <v>2.7385425383456223E-2</v>
      </c>
      <c r="CD21" s="14">
        <f t="shared" si="34"/>
        <v>102315.5551827552</v>
      </c>
      <c r="CE21" s="41"/>
      <c r="CF21" s="29">
        <f>IF(CE21="x",'Gemensamma Tjänster'!$A25,0)</f>
        <v>0</v>
      </c>
      <c r="CG21" s="32">
        <f t="shared" si="35"/>
        <v>0</v>
      </c>
      <c r="CH21" s="14">
        <f t="shared" si="36"/>
        <v>0</v>
      </c>
      <c r="CI21" s="41" t="s">
        <v>33</v>
      </c>
      <c r="CJ21" s="29">
        <f>IF(CI21="x",'Gemensamma Tjänster'!$A25,0)</f>
        <v>287628</v>
      </c>
      <c r="CK21" s="32">
        <f t="shared" si="37"/>
        <v>2.8123026458786421E-2</v>
      </c>
      <c r="CL21" s="14">
        <f t="shared" si="94"/>
        <v>388873.05600000004</v>
      </c>
      <c r="CM21" s="41"/>
      <c r="CN21" s="29">
        <f>IF(CM21="x",'Gemensamma Tjänster'!$A25,0)</f>
        <v>0</v>
      </c>
      <c r="CO21" s="32">
        <f t="shared" si="38"/>
        <v>0</v>
      </c>
      <c r="CP21" s="14">
        <f t="shared" si="39"/>
        <v>0</v>
      </c>
      <c r="CQ21" s="41"/>
      <c r="CR21" s="29">
        <f>IF(CQ21="x",'Gemensamma Tjänster'!$A25,0)</f>
        <v>0</v>
      </c>
      <c r="CS21" s="32">
        <f t="shared" si="40"/>
        <v>0</v>
      </c>
      <c r="CT21" s="14">
        <f t="shared" si="41"/>
        <v>0</v>
      </c>
      <c r="CU21" s="41" t="s">
        <v>33</v>
      </c>
      <c r="CV21" s="29">
        <f>IF(CU21="x",'Gemensamma Tjänster'!$A25,0)</f>
        <v>287628</v>
      </c>
      <c r="CW21" s="32">
        <f t="shared" si="42"/>
        <v>3.6515459224162654E-2</v>
      </c>
      <c r="CX21" s="14">
        <f t="shared" si="43"/>
        <v>242075.96456391897</v>
      </c>
      <c r="CY21" s="41"/>
      <c r="CZ21" s="29">
        <f>IF(CY21="x",'Gemensamma Tjänster'!$A25,0)</f>
        <v>0</v>
      </c>
      <c r="DA21" s="32">
        <f t="shared" si="44"/>
        <v>0</v>
      </c>
      <c r="DB21" s="14">
        <f t="shared" si="45"/>
        <v>0</v>
      </c>
      <c r="DC21" s="41"/>
      <c r="DD21" s="29">
        <f>IF(DC21="x",'Gemensamma Tjänster'!$A25,0)</f>
        <v>0</v>
      </c>
      <c r="DE21" s="32">
        <f t="shared" si="46"/>
        <v>0</v>
      </c>
      <c r="DF21" s="14">
        <f t="shared" si="47"/>
        <v>0</v>
      </c>
      <c r="DG21" s="41"/>
      <c r="DH21" s="29">
        <f>IF(DG21="x",'Gemensamma Tjänster'!$A25,0)</f>
        <v>0</v>
      </c>
      <c r="DI21" s="32">
        <f t="shared" si="48"/>
        <v>0</v>
      </c>
      <c r="DJ21" s="14">
        <f t="shared" si="49"/>
        <v>0</v>
      </c>
      <c r="DK21" s="41" t="s">
        <v>33</v>
      </c>
      <c r="DL21" s="29">
        <f>IF(DK21="x",'Gemensamma Tjänster'!$A25,0)</f>
        <v>287628</v>
      </c>
      <c r="DM21" s="32">
        <f t="shared" si="50"/>
        <v>2.7385425383456223E-2</v>
      </c>
      <c r="DN21" s="14">
        <f t="shared" si="51"/>
        <v>0</v>
      </c>
      <c r="DO21" s="41" t="s">
        <v>33</v>
      </c>
      <c r="DP21" s="29">
        <f>IF(DO21="x",'Gemensamma Tjänster'!$A25,0)</f>
        <v>287628</v>
      </c>
      <c r="DQ21" s="32">
        <f t="shared" si="52"/>
        <v>2.7385425383456223E-2</v>
      </c>
      <c r="DR21" s="14">
        <f t="shared" si="53"/>
        <v>0</v>
      </c>
      <c r="DS21" s="41" t="s">
        <v>33</v>
      </c>
      <c r="DT21" s="29">
        <f>IF(DS21="x",'Gemensamma Tjänster'!$A25,0)</f>
        <v>287628</v>
      </c>
      <c r="DU21" s="32">
        <f t="shared" si="54"/>
        <v>2.7385425383456223E-2</v>
      </c>
      <c r="DV21" s="14">
        <f t="shared" si="55"/>
        <v>0</v>
      </c>
      <c r="DW21" s="41" t="s">
        <v>33</v>
      </c>
      <c r="DX21" s="29">
        <f>IF(DW21="x",'Gemensamma Tjänster'!$A25,0)</f>
        <v>287628</v>
      </c>
      <c r="DY21" s="32">
        <f t="shared" si="56"/>
        <v>2.7385425383456223E-2</v>
      </c>
      <c r="DZ21" s="14">
        <f t="shared" si="57"/>
        <v>0</v>
      </c>
      <c r="EA21" s="41" t="s">
        <v>33</v>
      </c>
      <c r="EB21" s="29">
        <f>IF(EA21="x",'Gemensamma Tjänster'!$A25,0)</f>
        <v>287628</v>
      </c>
      <c r="EC21" s="32">
        <f t="shared" si="58"/>
        <v>2.7385425383456223E-2</v>
      </c>
      <c r="ED21" s="14">
        <f t="shared" si="59"/>
        <v>0</v>
      </c>
      <c r="EE21" s="41" t="s">
        <v>33</v>
      </c>
      <c r="EF21" s="29">
        <f>IF(EE21="x",'Gemensamma Tjänster'!$A25,0)</f>
        <v>287628</v>
      </c>
      <c r="EG21" s="32">
        <f t="shared" si="60"/>
        <v>2.7385425383456223E-2</v>
      </c>
      <c r="EH21" s="14">
        <f t="shared" si="61"/>
        <v>0</v>
      </c>
      <c r="EI21" s="41" t="s">
        <v>33</v>
      </c>
      <c r="EJ21" s="29">
        <f>IF(EI21="x",'Gemensamma Tjänster'!$A25,0)</f>
        <v>287628</v>
      </c>
      <c r="EK21" s="32">
        <f t="shared" si="62"/>
        <v>2.7385425383456223E-2</v>
      </c>
      <c r="EL21" s="14">
        <f t="shared" si="63"/>
        <v>0</v>
      </c>
      <c r="EM21" s="41" t="s">
        <v>33</v>
      </c>
      <c r="EN21" s="29">
        <f>IF(EM21="x",'Gemensamma Tjänster'!$A25,0)</f>
        <v>287628</v>
      </c>
      <c r="EO21" s="32">
        <f t="shared" si="64"/>
        <v>2.7385425383456223E-2</v>
      </c>
      <c r="EP21" s="14">
        <f t="shared" si="65"/>
        <v>0</v>
      </c>
      <c r="EQ21" s="41" t="s">
        <v>33</v>
      </c>
      <c r="ER21" s="29">
        <f>IF(EQ21="x",'Gemensamma Tjänster'!$A25,0)</f>
        <v>287628</v>
      </c>
      <c r="ES21" s="32">
        <f t="shared" si="66"/>
        <v>2.7385425383456223E-2</v>
      </c>
      <c r="ET21" s="14">
        <f t="shared" si="67"/>
        <v>0</v>
      </c>
      <c r="EU21" s="41" t="s">
        <v>33</v>
      </c>
      <c r="EV21" s="29">
        <f>IF(EU21="x",'Gemensamma Tjänster'!$A25,0)</f>
        <v>287628</v>
      </c>
      <c r="EW21" s="32">
        <f t="shared" si="68"/>
        <v>2.7385425383456223E-2</v>
      </c>
      <c r="EX21" s="14">
        <f t="shared" si="69"/>
        <v>0</v>
      </c>
      <c r="EY21" s="41" t="s">
        <v>33</v>
      </c>
      <c r="EZ21" s="29">
        <f>IF(EY21="x",'Gemensamma Tjänster'!$A25,0)</f>
        <v>287628</v>
      </c>
      <c r="FA21" s="32">
        <f t="shared" si="70"/>
        <v>2.7385425383456223E-2</v>
      </c>
      <c r="FB21" s="14">
        <f t="shared" si="71"/>
        <v>0</v>
      </c>
      <c r="FC21" s="41" t="s">
        <v>33</v>
      </c>
      <c r="FD21" s="29">
        <f>IF(FC21="x",'Gemensamma Tjänster'!$A25,0)</f>
        <v>287628</v>
      </c>
      <c r="FE21" s="32">
        <f t="shared" si="72"/>
        <v>2.7385425383456223E-2</v>
      </c>
      <c r="FF21" s="14">
        <f t="shared" si="73"/>
        <v>0</v>
      </c>
      <c r="FG21" s="41" t="s">
        <v>33</v>
      </c>
      <c r="FH21" s="29">
        <f>IF(FG21="x",'Gemensamma Tjänster'!$A25,0)</f>
        <v>287628</v>
      </c>
      <c r="FI21" s="32">
        <f t="shared" si="74"/>
        <v>2.7385425383456223E-2</v>
      </c>
      <c r="FJ21" s="14">
        <f t="shared" si="75"/>
        <v>0</v>
      </c>
      <c r="FK21" s="41" t="s">
        <v>33</v>
      </c>
      <c r="FL21" s="29">
        <f>IF(FK21="x",'Gemensamma Tjänster'!$A25,0)</f>
        <v>287628</v>
      </c>
      <c r="FM21" s="32">
        <f t="shared" si="76"/>
        <v>2.7385425383456223E-2</v>
      </c>
      <c r="FN21" s="14">
        <f t="shared" si="77"/>
        <v>0</v>
      </c>
      <c r="FO21" s="41" t="s">
        <v>33</v>
      </c>
      <c r="FP21" s="29">
        <f>IF(FO21="x",'Gemensamma Tjänster'!$A25,0)</f>
        <v>287628</v>
      </c>
      <c r="FQ21" s="32">
        <f t="shared" si="78"/>
        <v>2.7385425383456223E-2</v>
      </c>
      <c r="FR21" s="14">
        <f t="shared" si="79"/>
        <v>0</v>
      </c>
      <c r="FS21" s="41" t="s">
        <v>33</v>
      </c>
      <c r="FT21" s="29">
        <f>IF(FS21="x",'Gemensamma Tjänster'!$A25,0)</f>
        <v>287628</v>
      </c>
      <c r="FU21" s="32">
        <f t="shared" si="80"/>
        <v>2.7385425383456223E-2</v>
      </c>
      <c r="FV21" s="14">
        <f t="shared" si="81"/>
        <v>0</v>
      </c>
      <c r="FW21" s="41" t="s">
        <v>33</v>
      </c>
      <c r="FX21" s="29">
        <f>IF(FW21="x",'Gemensamma Tjänster'!$A25,0)</f>
        <v>287628</v>
      </c>
      <c r="FY21" s="32">
        <f t="shared" si="82"/>
        <v>2.7385425383456223E-2</v>
      </c>
      <c r="FZ21" s="14">
        <f t="shared" si="83"/>
        <v>0</v>
      </c>
      <c r="GA21" s="41" t="s">
        <v>33</v>
      </c>
      <c r="GB21" s="29">
        <f>IF(GA21="x",'Gemensamma Tjänster'!$A25,0)</f>
        <v>287628</v>
      </c>
      <c r="GC21" s="32">
        <f t="shared" si="84"/>
        <v>2.7385425383456223E-2</v>
      </c>
      <c r="GD21" s="14">
        <f t="shared" si="85"/>
        <v>0</v>
      </c>
      <c r="GE21" s="41" t="s">
        <v>33</v>
      </c>
      <c r="GF21" s="29">
        <f>IF(GE21="x",'Gemensamma Tjänster'!$A25,0)</f>
        <v>287628</v>
      </c>
      <c r="GG21" s="32">
        <f t="shared" si="86"/>
        <v>2.7385425383456223E-2</v>
      </c>
      <c r="GH21" s="14">
        <f t="shared" si="87"/>
        <v>0</v>
      </c>
      <c r="GI21" s="41" t="s">
        <v>33</v>
      </c>
      <c r="GJ21" s="29">
        <f>IF(GI21="x",'Gemensamma Tjänster'!$A25,0)</f>
        <v>287628</v>
      </c>
      <c r="GK21" s="32">
        <f t="shared" si="88"/>
        <v>2.7385425383456223E-2</v>
      </c>
      <c r="GL21" s="14">
        <f t="shared" si="89"/>
        <v>0</v>
      </c>
      <c r="GM21" s="41" t="s">
        <v>33</v>
      </c>
      <c r="GN21" s="29">
        <f>IF(GM21="x",'Gemensamma Tjänster'!$A25,0)</f>
        <v>287628</v>
      </c>
      <c r="GO21" s="32">
        <f t="shared" si="90"/>
        <v>2.7385425383456223E-2</v>
      </c>
      <c r="GP21" s="14">
        <f t="shared" si="91"/>
        <v>0</v>
      </c>
    </row>
    <row r="22" spans="1:198" x14ac:dyDescent="0.25">
      <c r="A22" s="18" t="s">
        <v>123</v>
      </c>
      <c r="B22" s="23">
        <f t="shared" si="92"/>
        <v>5448393.1643839218</v>
      </c>
      <c r="C22" s="216" t="s">
        <v>33</v>
      </c>
      <c r="D22" s="28">
        <f>IF(C22="x",'Gemensamma Tjänster'!$A26,0)</f>
        <v>243759</v>
      </c>
      <c r="E22" s="31">
        <f t="shared" si="0"/>
        <v>2.4692347245357606E-2</v>
      </c>
      <c r="F22" s="13">
        <f t="shared" si="1"/>
        <v>134119.12690800001</v>
      </c>
      <c r="G22" s="40" t="s">
        <v>33</v>
      </c>
      <c r="H22" s="28">
        <f>IF(G22="x",'Gemensamma Tjänster'!$A26,0)</f>
        <v>243759</v>
      </c>
      <c r="I22" s="31">
        <f t="shared" si="2"/>
        <v>2.3565013738258291E-2</v>
      </c>
      <c r="J22" s="13">
        <f t="shared" si="3"/>
        <v>38026.404000000002</v>
      </c>
      <c r="K22" s="40" t="s">
        <v>33</v>
      </c>
      <c r="L22" s="28">
        <f>IF(K22="x",'Gemensamma Tjänster'!$A26,0)</f>
        <v>243759</v>
      </c>
      <c r="M22" s="31">
        <f t="shared" si="4"/>
        <v>2.3344348266620442E-2</v>
      </c>
      <c r="N22" s="13">
        <f t="shared" si="5"/>
        <v>38026.404000000002</v>
      </c>
      <c r="O22" s="40" t="s">
        <v>33</v>
      </c>
      <c r="P22" s="28">
        <f>IF(O22="x",'Gemensamma Tjänster'!$A26,0)</f>
        <v>243759</v>
      </c>
      <c r="Q22" s="31">
        <f t="shared" si="6"/>
        <v>4.6615032185654652E-2</v>
      </c>
      <c r="R22" s="13">
        <f t="shared" si="7"/>
        <v>38026.404000000002</v>
      </c>
      <c r="S22" s="40" t="s">
        <v>33</v>
      </c>
      <c r="T22" s="28">
        <f>IF(S22="x",'Gemensamma Tjänster'!$A26,0)</f>
        <v>243759</v>
      </c>
      <c r="U22" s="31">
        <f t="shared" si="8"/>
        <v>2.3208602451937593E-2</v>
      </c>
      <c r="V22" s="13">
        <f t="shared" si="9"/>
        <v>38026.404000000002</v>
      </c>
      <c r="W22" s="40" t="s">
        <v>33</v>
      </c>
      <c r="X22" s="28">
        <f>IF(W22="x",'Gemensamma Tjänster'!$A26,0)</f>
        <v>243759</v>
      </c>
      <c r="Y22" s="31">
        <f t="shared" si="10"/>
        <v>2.3344348266620442E-2</v>
      </c>
      <c r="Z22" s="13">
        <f t="shared" si="93"/>
        <v>286084.04521320004</v>
      </c>
      <c r="AA22" s="40"/>
      <c r="AB22" s="28">
        <f>IF(AA22="x",'Gemensamma Tjänster'!$A26,0)</f>
        <v>0</v>
      </c>
      <c r="AC22" s="31">
        <f t="shared" si="11"/>
        <v>0</v>
      </c>
      <c r="AD22" s="13">
        <f t="shared" si="12"/>
        <v>0</v>
      </c>
      <c r="AE22" s="40" t="s">
        <v>33</v>
      </c>
      <c r="AF22" s="28">
        <f>IF(AE22="x",'Gemensamma Tjänster'!$A26,0)</f>
        <v>243759</v>
      </c>
      <c r="AG22" s="31">
        <f t="shared" si="13"/>
        <v>2.3208602451937593E-2</v>
      </c>
      <c r="AH22" s="218">
        <v>52000</v>
      </c>
      <c r="AI22" s="40" t="s">
        <v>33</v>
      </c>
      <c r="AJ22" s="28">
        <f>IF(AI22="x",'Gemensamma Tjänster'!$A26,0)</f>
        <v>243759</v>
      </c>
      <c r="AK22" s="31">
        <f t="shared" si="14"/>
        <v>2.3208602451937593E-2</v>
      </c>
      <c r="AL22" s="218">
        <v>701088.58559999999</v>
      </c>
      <c r="AM22" s="40" t="s">
        <v>33</v>
      </c>
      <c r="AN22" s="28">
        <f>IF(AM22="x",'Gemensamma Tjänster'!$A26,0)</f>
        <v>243759</v>
      </c>
      <c r="AO22" s="31">
        <f t="shared" si="15"/>
        <v>2.3208602451937593E-2</v>
      </c>
      <c r="AP22" s="218">
        <f t="shared" si="16"/>
        <v>1255121.2161761522</v>
      </c>
      <c r="AQ22" s="40" t="s">
        <v>33</v>
      </c>
      <c r="AR22" s="28">
        <f>IF(AQ22="x",'Gemensamma Tjänster'!$A26,0)</f>
        <v>243759</v>
      </c>
      <c r="AS22" s="31">
        <f t="shared" si="17"/>
        <v>2.3208602451937593E-2</v>
      </c>
      <c r="AT22" s="218">
        <f t="shared" si="18"/>
        <v>0</v>
      </c>
      <c r="AU22" s="40" t="s">
        <v>33</v>
      </c>
      <c r="AV22" s="28">
        <f>IF(AU22="x",'Gemensamma Tjänster'!$A26,0)</f>
        <v>243759</v>
      </c>
      <c r="AW22" s="31">
        <f t="shared" si="19"/>
        <v>2.4459438767165376E-2</v>
      </c>
      <c r="AX22" s="13">
        <f t="shared" si="20"/>
        <v>0</v>
      </c>
      <c r="AY22" s="40" t="s">
        <v>33</v>
      </c>
      <c r="AZ22" s="28">
        <f>IF(AY22="x",'Gemensamma Tjänster'!$A26,0)</f>
        <v>243759</v>
      </c>
      <c r="BA22" s="31">
        <f t="shared" si="21"/>
        <v>3.1320412111294306E-2</v>
      </c>
      <c r="BB22" s="13">
        <f t="shared" si="22"/>
        <v>188923.79439023999</v>
      </c>
      <c r="BC22" s="40"/>
      <c r="BD22" s="28">
        <f>IF(BC22="x",'Gemensamma Tjänster'!$A26,0)</f>
        <v>0</v>
      </c>
      <c r="BE22" s="31">
        <f t="shared" si="23"/>
        <v>0</v>
      </c>
      <c r="BF22" s="13">
        <f t="shared" si="24"/>
        <v>0</v>
      </c>
      <c r="BG22" s="40"/>
      <c r="BH22" s="28">
        <f>IF(BG22="x",'Gemensamma Tjänster'!$A26,0)</f>
        <v>0</v>
      </c>
      <c r="BI22" s="31">
        <f t="shared" si="25"/>
        <v>0</v>
      </c>
      <c r="BJ22" s="13">
        <f t="shared" si="26"/>
        <v>0</v>
      </c>
      <c r="BK22" s="40" t="s">
        <v>33</v>
      </c>
      <c r="BL22" s="28">
        <f>IF(BK22="x",'Gemensamma Tjänster'!$A26,0)</f>
        <v>243759</v>
      </c>
      <c r="BM22" s="31">
        <f t="shared" si="27"/>
        <v>2.7822453757364973E-2</v>
      </c>
      <c r="BN22" s="13">
        <f t="shared" si="28"/>
        <v>33151.419007199998</v>
      </c>
      <c r="BO22" s="40" t="s">
        <v>33</v>
      </c>
      <c r="BP22" s="28">
        <f>IF(BO22="x",'Gemensamma Tjänster'!$A26,0)</f>
        <v>243759</v>
      </c>
      <c r="BQ22" s="31">
        <f t="shared" si="29"/>
        <v>2.3208602451937593E-2</v>
      </c>
      <c r="BR22" s="218">
        <v>15676.960000000001</v>
      </c>
      <c r="BS22" s="40"/>
      <c r="BT22" s="28">
        <f>IF(BS22="x",'Gemensamma Tjänster'!$A26,0)</f>
        <v>0</v>
      </c>
      <c r="BU22" s="31">
        <f t="shared" si="30"/>
        <v>0</v>
      </c>
      <c r="BV22" s="13">
        <f t="shared" si="31"/>
        <v>0</v>
      </c>
      <c r="BW22" s="40"/>
      <c r="BX22" s="28">
        <f>IF(BW22="x",'Gemensamma Tjänster'!$A26,0)</f>
        <v>0</v>
      </c>
      <c r="BY22" s="31">
        <f t="shared" si="32"/>
        <v>0</v>
      </c>
      <c r="BZ22" s="218">
        <v>0</v>
      </c>
      <c r="CA22" s="40" t="s">
        <v>33</v>
      </c>
      <c r="CB22" s="28">
        <f>IF(CA22="x",'Gemensamma Tjänster'!$A26,0)</f>
        <v>243759</v>
      </c>
      <c r="CC22" s="31">
        <f t="shared" si="33"/>
        <v>2.3208602451937593E-2</v>
      </c>
      <c r="CD22" s="13">
        <f t="shared" si="34"/>
        <v>86710.394731365595</v>
      </c>
      <c r="CE22" s="40"/>
      <c r="CF22" s="28">
        <f>IF(CE22="x",'Gemensamma Tjänster'!$A26,0)</f>
        <v>0</v>
      </c>
      <c r="CG22" s="31">
        <f t="shared" si="35"/>
        <v>0</v>
      </c>
      <c r="CH22" s="13">
        <f t="shared" si="36"/>
        <v>0</v>
      </c>
      <c r="CI22" s="40" t="s">
        <v>33</v>
      </c>
      <c r="CJ22" s="28">
        <f>IF(CI22="x",'Gemensamma Tjänster'!$A26,0)</f>
        <v>243759</v>
      </c>
      <c r="CK22" s="31">
        <f t="shared" si="37"/>
        <v>2.3833704669111905E-2</v>
      </c>
      <c r="CL22" s="13">
        <f t="shared" si="94"/>
        <v>329562.16800000001</v>
      </c>
      <c r="CM22" s="40" t="s">
        <v>33</v>
      </c>
      <c r="CN22" s="28">
        <f>IF(CM22="x",'Gemensamma Tjänster'!$A26,0)</f>
        <v>243759</v>
      </c>
      <c r="CO22" s="31">
        <f t="shared" si="38"/>
        <v>6.0903558060622476E-2</v>
      </c>
      <c r="CP22" s="13">
        <f t="shared" si="39"/>
        <v>1825267.392</v>
      </c>
      <c r="CQ22" s="40" t="s">
        <v>33</v>
      </c>
      <c r="CR22" s="28">
        <f>IF(CQ22="x",'Gemensamma Tjänster'!$A26,0)</f>
        <v>243759</v>
      </c>
      <c r="CS22" s="31">
        <f t="shared" si="40"/>
        <v>5.3446356967700517E-2</v>
      </c>
      <c r="CT22" s="13">
        <f t="shared" si="41"/>
        <v>183427.88892199201</v>
      </c>
      <c r="CU22" s="40" t="s">
        <v>33</v>
      </c>
      <c r="CV22" s="28">
        <f>IF(CU22="x",'Gemensamma Tjänster'!$A26,0)</f>
        <v>243759</v>
      </c>
      <c r="CW22" s="31">
        <f t="shared" si="42"/>
        <v>3.0946124247370439E-2</v>
      </c>
      <c r="CX22" s="13">
        <f t="shared" si="43"/>
        <v>205154.55743577232</v>
      </c>
      <c r="CY22" s="40"/>
      <c r="CZ22" s="28">
        <f>IF(CY22="x",'Gemensamma Tjänster'!$A26,0)</f>
        <v>0</v>
      </c>
      <c r="DA22" s="31">
        <f t="shared" si="44"/>
        <v>0</v>
      </c>
      <c r="DB22" s="13">
        <f t="shared" si="45"/>
        <v>0</v>
      </c>
      <c r="DC22" s="40"/>
      <c r="DD22" s="28">
        <f>IF(DC22="x",'Gemensamma Tjänster'!$A26,0)</f>
        <v>0</v>
      </c>
      <c r="DE22" s="31">
        <f t="shared" si="46"/>
        <v>0</v>
      </c>
      <c r="DF22" s="13">
        <f t="shared" si="47"/>
        <v>0</v>
      </c>
      <c r="DG22" s="40"/>
      <c r="DH22" s="28">
        <f>IF(DG22="x",'Gemensamma Tjänster'!$A26,0)</f>
        <v>0</v>
      </c>
      <c r="DI22" s="31">
        <f t="shared" si="48"/>
        <v>0</v>
      </c>
      <c r="DJ22" s="13">
        <f t="shared" si="49"/>
        <v>0</v>
      </c>
      <c r="DK22" s="40" t="s">
        <v>33</v>
      </c>
      <c r="DL22" s="28">
        <f>IF(DK22="x",'Gemensamma Tjänster'!$A26,0)</f>
        <v>243759</v>
      </c>
      <c r="DM22" s="31">
        <f t="shared" si="50"/>
        <v>2.3208602451937593E-2</v>
      </c>
      <c r="DN22" s="13">
        <f t="shared" si="51"/>
        <v>0</v>
      </c>
      <c r="DO22" s="40" t="s">
        <v>33</v>
      </c>
      <c r="DP22" s="28">
        <f>IF(DO22="x",'Gemensamma Tjänster'!$A26,0)</f>
        <v>243759</v>
      </c>
      <c r="DQ22" s="31">
        <f t="shared" si="52"/>
        <v>2.3208602451937593E-2</v>
      </c>
      <c r="DR22" s="13">
        <f t="shared" si="53"/>
        <v>0</v>
      </c>
      <c r="DS22" s="40" t="s">
        <v>33</v>
      </c>
      <c r="DT22" s="28">
        <f>IF(DS22="x",'Gemensamma Tjänster'!$A26,0)</f>
        <v>243759</v>
      </c>
      <c r="DU22" s="31">
        <f t="shared" si="54"/>
        <v>2.3208602451937593E-2</v>
      </c>
      <c r="DV22" s="13">
        <f t="shared" si="55"/>
        <v>0</v>
      </c>
      <c r="DW22" s="40" t="s">
        <v>33</v>
      </c>
      <c r="DX22" s="28">
        <f>IF(DW22="x",'Gemensamma Tjänster'!$A26,0)</f>
        <v>243759</v>
      </c>
      <c r="DY22" s="31">
        <f t="shared" si="56"/>
        <v>2.3208602451937593E-2</v>
      </c>
      <c r="DZ22" s="13">
        <f t="shared" si="57"/>
        <v>0</v>
      </c>
      <c r="EA22" s="40" t="s">
        <v>33</v>
      </c>
      <c r="EB22" s="28">
        <f>IF(EA22="x",'Gemensamma Tjänster'!$A26,0)</f>
        <v>243759</v>
      </c>
      <c r="EC22" s="31">
        <f t="shared" si="58"/>
        <v>2.3208602451937593E-2</v>
      </c>
      <c r="ED22" s="13">
        <f t="shared" si="59"/>
        <v>0</v>
      </c>
      <c r="EE22" s="40" t="s">
        <v>33</v>
      </c>
      <c r="EF22" s="28">
        <f>IF(EE22="x",'Gemensamma Tjänster'!$A26,0)</f>
        <v>243759</v>
      </c>
      <c r="EG22" s="31">
        <f t="shared" si="60"/>
        <v>2.3208602451937593E-2</v>
      </c>
      <c r="EH22" s="13">
        <f t="shared" si="61"/>
        <v>0</v>
      </c>
      <c r="EI22" s="40" t="s">
        <v>33</v>
      </c>
      <c r="EJ22" s="28">
        <f>IF(EI22="x",'Gemensamma Tjänster'!$A26,0)</f>
        <v>243759</v>
      </c>
      <c r="EK22" s="31">
        <f t="shared" si="62"/>
        <v>2.3208602451937593E-2</v>
      </c>
      <c r="EL22" s="13">
        <f t="shared" si="63"/>
        <v>0</v>
      </c>
      <c r="EM22" s="40" t="s">
        <v>33</v>
      </c>
      <c r="EN22" s="28">
        <f>IF(EM22="x",'Gemensamma Tjänster'!$A26,0)</f>
        <v>243759</v>
      </c>
      <c r="EO22" s="31">
        <f t="shared" si="64"/>
        <v>2.3208602451937593E-2</v>
      </c>
      <c r="EP22" s="13">
        <f t="shared" si="65"/>
        <v>0</v>
      </c>
      <c r="EQ22" s="40" t="s">
        <v>33</v>
      </c>
      <c r="ER22" s="28">
        <f>IF(EQ22="x",'Gemensamma Tjänster'!$A26,0)</f>
        <v>243759</v>
      </c>
      <c r="ES22" s="31">
        <f t="shared" si="66"/>
        <v>2.3208602451937593E-2</v>
      </c>
      <c r="ET22" s="13">
        <f t="shared" si="67"/>
        <v>0</v>
      </c>
      <c r="EU22" s="40" t="s">
        <v>33</v>
      </c>
      <c r="EV22" s="28">
        <f>IF(EU22="x",'Gemensamma Tjänster'!$A26,0)</f>
        <v>243759</v>
      </c>
      <c r="EW22" s="31">
        <f t="shared" si="68"/>
        <v>2.3208602451937593E-2</v>
      </c>
      <c r="EX22" s="13">
        <f t="shared" si="69"/>
        <v>0</v>
      </c>
      <c r="EY22" s="40" t="s">
        <v>33</v>
      </c>
      <c r="EZ22" s="28">
        <f>IF(EY22="x",'Gemensamma Tjänster'!$A26,0)</f>
        <v>243759</v>
      </c>
      <c r="FA22" s="31">
        <f t="shared" si="70"/>
        <v>2.3208602451937593E-2</v>
      </c>
      <c r="FB22" s="13">
        <f t="shared" si="71"/>
        <v>0</v>
      </c>
      <c r="FC22" s="40" t="s">
        <v>33</v>
      </c>
      <c r="FD22" s="28">
        <f>IF(FC22="x",'Gemensamma Tjänster'!$A26,0)</f>
        <v>243759</v>
      </c>
      <c r="FE22" s="31">
        <f t="shared" si="72"/>
        <v>2.3208602451937593E-2</v>
      </c>
      <c r="FF22" s="13">
        <f t="shared" si="73"/>
        <v>0</v>
      </c>
      <c r="FG22" s="40" t="s">
        <v>33</v>
      </c>
      <c r="FH22" s="28">
        <f>IF(FG22="x",'Gemensamma Tjänster'!$A26,0)</f>
        <v>243759</v>
      </c>
      <c r="FI22" s="31">
        <f t="shared" si="74"/>
        <v>2.3208602451937593E-2</v>
      </c>
      <c r="FJ22" s="13">
        <f t="shared" si="75"/>
        <v>0</v>
      </c>
      <c r="FK22" s="40" t="s">
        <v>33</v>
      </c>
      <c r="FL22" s="28">
        <f>IF(FK22="x",'Gemensamma Tjänster'!$A26,0)</f>
        <v>243759</v>
      </c>
      <c r="FM22" s="31">
        <f t="shared" si="76"/>
        <v>2.3208602451937593E-2</v>
      </c>
      <c r="FN22" s="13">
        <f t="shared" si="77"/>
        <v>0</v>
      </c>
      <c r="FO22" s="40" t="s">
        <v>33</v>
      </c>
      <c r="FP22" s="28">
        <f>IF(FO22="x",'Gemensamma Tjänster'!$A26,0)</f>
        <v>243759</v>
      </c>
      <c r="FQ22" s="31">
        <f t="shared" si="78"/>
        <v>2.3208602451937593E-2</v>
      </c>
      <c r="FR22" s="13">
        <f t="shared" si="79"/>
        <v>0</v>
      </c>
      <c r="FS22" s="40" t="s">
        <v>33</v>
      </c>
      <c r="FT22" s="28">
        <f>IF(FS22="x",'Gemensamma Tjänster'!$A26,0)</f>
        <v>243759</v>
      </c>
      <c r="FU22" s="31">
        <f t="shared" si="80"/>
        <v>2.3208602451937593E-2</v>
      </c>
      <c r="FV22" s="13">
        <f t="shared" si="81"/>
        <v>0</v>
      </c>
      <c r="FW22" s="40" t="s">
        <v>33</v>
      </c>
      <c r="FX22" s="28">
        <f>IF(FW22="x",'Gemensamma Tjänster'!$A26,0)</f>
        <v>243759</v>
      </c>
      <c r="FY22" s="31">
        <f t="shared" si="82"/>
        <v>2.3208602451937593E-2</v>
      </c>
      <c r="FZ22" s="13">
        <f t="shared" si="83"/>
        <v>0</v>
      </c>
      <c r="GA22" s="40" t="s">
        <v>33</v>
      </c>
      <c r="GB22" s="28">
        <f>IF(GA22="x",'Gemensamma Tjänster'!$A26,0)</f>
        <v>243759</v>
      </c>
      <c r="GC22" s="31">
        <f t="shared" si="84"/>
        <v>2.3208602451937593E-2</v>
      </c>
      <c r="GD22" s="13">
        <f t="shared" si="85"/>
        <v>0</v>
      </c>
      <c r="GE22" s="40" t="s">
        <v>33</v>
      </c>
      <c r="GF22" s="28">
        <f>IF(GE22="x",'Gemensamma Tjänster'!$A26,0)</f>
        <v>243759</v>
      </c>
      <c r="GG22" s="31">
        <f t="shared" si="86"/>
        <v>2.3208602451937593E-2</v>
      </c>
      <c r="GH22" s="13">
        <f t="shared" si="87"/>
        <v>0</v>
      </c>
      <c r="GI22" s="40" t="s">
        <v>33</v>
      </c>
      <c r="GJ22" s="28">
        <f>IF(GI22="x",'Gemensamma Tjänster'!$A26,0)</f>
        <v>243759</v>
      </c>
      <c r="GK22" s="31">
        <f t="shared" si="88"/>
        <v>2.3208602451937593E-2</v>
      </c>
      <c r="GL22" s="13">
        <f t="shared" si="89"/>
        <v>0</v>
      </c>
      <c r="GM22" s="40" t="s">
        <v>33</v>
      </c>
      <c r="GN22" s="28">
        <f>IF(GM22="x",'Gemensamma Tjänster'!$A26,0)</f>
        <v>243759</v>
      </c>
      <c r="GO22" s="31">
        <f t="shared" si="90"/>
        <v>2.3208602451937593E-2</v>
      </c>
      <c r="GP22" s="13">
        <f t="shared" si="91"/>
        <v>0</v>
      </c>
    </row>
    <row r="23" spans="1:198" x14ac:dyDescent="0.25">
      <c r="A23" s="19" t="s">
        <v>24</v>
      </c>
      <c r="B23" s="24">
        <f t="shared" si="92"/>
        <v>1579558.316540807</v>
      </c>
      <c r="C23" s="215" t="s">
        <v>33</v>
      </c>
      <c r="D23" s="29">
        <f>IF(C23="x",'Gemensamma Tjänster'!$A27,0)</f>
        <v>132423</v>
      </c>
      <c r="E23" s="32">
        <f t="shared" si="0"/>
        <v>1.3414211164601061E-2</v>
      </c>
      <c r="F23" s="14">
        <f t="shared" si="1"/>
        <v>72860.723676000009</v>
      </c>
      <c r="G23" s="41" t="s">
        <v>33</v>
      </c>
      <c r="H23" s="29">
        <f>IF(G23="x",'Gemensamma Tjänster'!$A27,0)</f>
        <v>132423</v>
      </c>
      <c r="I23" s="32">
        <f t="shared" si="2"/>
        <v>1.2801782967034561E-2</v>
      </c>
      <c r="J23" s="14">
        <f t="shared" si="3"/>
        <v>20657.988000000001</v>
      </c>
      <c r="K23" s="41" t="s">
        <v>33</v>
      </c>
      <c r="L23" s="29">
        <f>IF(K23="x",'Gemensamma Tjänster'!$A27,0)</f>
        <v>132423</v>
      </c>
      <c r="M23" s="32">
        <f t="shared" si="4"/>
        <v>1.268190561378525E-2</v>
      </c>
      <c r="N23" s="14">
        <f t="shared" si="5"/>
        <v>20657.988000000001</v>
      </c>
      <c r="O23" s="41" t="s">
        <v>33</v>
      </c>
      <c r="P23" s="29">
        <f>IF(O23="x",'Gemensamma Tjänster'!$A27,0)</f>
        <v>132423</v>
      </c>
      <c r="Q23" s="32">
        <f t="shared" si="6"/>
        <v>2.5323792791736698E-2</v>
      </c>
      <c r="R23" s="14">
        <f t="shared" si="7"/>
        <v>20657.988000000001</v>
      </c>
      <c r="S23" s="41" t="s">
        <v>33</v>
      </c>
      <c r="T23" s="29">
        <f>IF(S23="x",'Gemensamma Tjänster'!$A27,0)</f>
        <v>132423</v>
      </c>
      <c r="U23" s="32">
        <f t="shared" si="8"/>
        <v>1.2608161185814398E-2</v>
      </c>
      <c r="V23" s="14">
        <f t="shared" si="9"/>
        <v>20657.988000000001</v>
      </c>
      <c r="W23" s="41" t="s">
        <v>33</v>
      </c>
      <c r="X23" s="29">
        <f>IF(W23="x",'Gemensamma Tjänster'!$A27,0)</f>
        <v>132423</v>
      </c>
      <c r="Y23" s="32">
        <f t="shared" si="10"/>
        <v>1.268190561378525E-2</v>
      </c>
      <c r="Z23" s="14">
        <f t="shared" si="93"/>
        <v>155416.24112040002</v>
      </c>
      <c r="AA23" s="41"/>
      <c r="AB23" s="29">
        <f>IF(AA23="x",'Gemensamma Tjänster'!$A27,0)</f>
        <v>0</v>
      </c>
      <c r="AC23" s="32">
        <f t="shared" si="11"/>
        <v>0</v>
      </c>
      <c r="AD23" s="14">
        <f t="shared" si="12"/>
        <v>0</v>
      </c>
      <c r="AE23" s="41" t="s">
        <v>33</v>
      </c>
      <c r="AF23" s="29">
        <f>IF(AE23="x",'Gemensamma Tjänster'!$A27,0)</f>
        <v>132423</v>
      </c>
      <c r="AG23" s="32">
        <f t="shared" si="13"/>
        <v>1.2608161185814398E-2</v>
      </c>
      <c r="AH23" s="91">
        <v>31200</v>
      </c>
      <c r="AI23" s="41" t="s">
        <v>33</v>
      </c>
      <c r="AJ23" s="29">
        <f>IF(AI23="x",'Gemensamma Tjänster'!$A27,0)</f>
        <v>132423</v>
      </c>
      <c r="AK23" s="32">
        <f t="shared" si="14"/>
        <v>1.2608161185814398E-2</v>
      </c>
      <c r="AL23" s="91">
        <v>223902.43200000003</v>
      </c>
      <c r="AM23" s="41" t="s">
        <v>33</v>
      </c>
      <c r="AN23" s="29">
        <f>IF(AM23="x",'Gemensamma Tjänster'!$A27,0)</f>
        <v>132423</v>
      </c>
      <c r="AO23" s="32">
        <f t="shared" si="15"/>
        <v>1.2608161185814398E-2</v>
      </c>
      <c r="AP23" s="91">
        <f t="shared" si="16"/>
        <v>681849.3545251441</v>
      </c>
      <c r="AQ23" s="41" t="s">
        <v>33</v>
      </c>
      <c r="AR23" s="29">
        <f>IF(AQ23="x",'Gemensamma Tjänster'!$A27,0)</f>
        <v>132423</v>
      </c>
      <c r="AS23" s="32">
        <f t="shared" si="17"/>
        <v>1.2608161185814398E-2</v>
      </c>
      <c r="AT23" s="91">
        <f t="shared" si="18"/>
        <v>0</v>
      </c>
      <c r="AU23" s="41" t="s">
        <v>33</v>
      </c>
      <c r="AV23" s="29">
        <f>IF(AU23="x",'Gemensamma Tjänster'!$A27,0)</f>
        <v>132423</v>
      </c>
      <c r="AW23" s="32">
        <f t="shared" si="19"/>
        <v>1.3287682751670055E-2</v>
      </c>
      <c r="AX23" s="14">
        <f t="shared" si="20"/>
        <v>0</v>
      </c>
      <c r="AY23" s="41" t="s">
        <v>33</v>
      </c>
      <c r="AZ23" s="29">
        <f>IF(AY23="x",'Gemensamma Tjänster'!$A27,0)</f>
        <v>132423</v>
      </c>
      <c r="BA23" s="32">
        <f t="shared" si="21"/>
        <v>1.701493250716456E-2</v>
      </c>
      <c r="BB23" s="14">
        <f t="shared" si="22"/>
        <v>102633.56686127999</v>
      </c>
      <c r="BC23" s="41"/>
      <c r="BD23" s="29">
        <f>IF(BC23="x",'Gemensamma Tjänster'!$A27,0)</f>
        <v>0</v>
      </c>
      <c r="BE23" s="32">
        <f t="shared" si="23"/>
        <v>0</v>
      </c>
      <c r="BF23" s="14">
        <f t="shared" si="24"/>
        <v>0</v>
      </c>
      <c r="BG23" s="41"/>
      <c r="BH23" s="29">
        <f>IF(BG23="x",'Gemensamma Tjänster'!$A27,0)</f>
        <v>0</v>
      </c>
      <c r="BI23" s="32">
        <f t="shared" si="25"/>
        <v>0</v>
      </c>
      <c r="BJ23" s="14">
        <f t="shared" si="26"/>
        <v>0</v>
      </c>
      <c r="BK23" s="41"/>
      <c r="BL23" s="29">
        <f>IF(BK23="x",'Gemensamma Tjänster'!$A27,0)</f>
        <v>0</v>
      </c>
      <c r="BM23" s="32">
        <f t="shared" si="27"/>
        <v>0</v>
      </c>
      <c r="BN23" s="14">
        <f t="shared" si="28"/>
        <v>0</v>
      </c>
      <c r="BO23" s="41" t="s">
        <v>33</v>
      </c>
      <c r="BP23" s="29">
        <f>IF(BO23="x",'Gemensamma Tjänster'!$A27,0)</f>
        <v>132423</v>
      </c>
      <c r="BQ23" s="32">
        <f t="shared" si="29"/>
        <v>1.2608161185814398E-2</v>
      </c>
      <c r="BR23" s="91">
        <v>2922.4</v>
      </c>
      <c r="BS23" s="41"/>
      <c r="BT23" s="29">
        <f>IF(BS23="x",'Gemensamma Tjänster'!$A27,0)</f>
        <v>0</v>
      </c>
      <c r="BU23" s="32">
        <f t="shared" si="30"/>
        <v>0</v>
      </c>
      <c r="BV23" s="14">
        <f t="shared" si="31"/>
        <v>0</v>
      </c>
      <c r="BW23" s="41"/>
      <c r="BX23" s="29">
        <f>IF(BW23="x",'Gemensamma Tjänster'!$A27,0)</f>
        <v>0</v>
      </c>
      <c r="BY23" s="32">
        <f t="shared" si="32"/>
        <v>0</v>
      </c>
      <c r="BZ23" s="91">
        <v>0</v>
      </c>
      <c r="CA23" s="41" t="s">
        <v>33</v>
      </c>
      <c r="CB23" s="29">
        <f>IF(CA23="x",'Gemensamma Tjänster'!$A27,0)</f>
        <v>132423</v>
      </c>
      <c r="CC23" s="32">
        <f t="shared" si="33"/>
        <v>1.2608161185814398E-2</v>
      </c>
      <c r="CD23" s="14">
        <f t="shared" si="34"/>
        <v>47105.750357983197</v>
      </c>
      <c r="CE23" s="41"/>
      <c r="CF23" s="29">
        <f>IF(CE23="x",'Gemensamma Tjänster'!$A27,0)</f>
        <v>0</v>
      </c>
      <c r="CG23" s="32">
        <f t="shared" si="35"/>
        <v>0</v>
      </c>
      <c r="CH23" s="14">
        <f t="shared" si="36"/>
        <v>0</v>
      </c>
      <c r="CI23" s="41" t="s">
        <v>33</v>
      </c>
      <c r="CJ23" s="29">
        <f>IF(CI23="x",'Gemensamma Tjänster'!$A27,0)</f>
        <v>132423</v>
      </c>
      <c r="CK23" s="32">
        <f t="shared" si="37"/>
        <v>1.2947750332901783E-2</v>
      </c>
      <c r="CL23" s="14">
        <f t="shared" si="94"/>
        <v>179035.89600000001</v>
      </c>
      <c r="CM23" s="41"/>
      <c r="CN23" s="29">
        <f>IF(CM23="x",'Gemensamma Tjänster'!$A27,0)</f>
        <v>0</v>
      </c>
      <c r="CO23" s="32">
        <f t="shared" si="38"/>
        <v>0</v>
      </c>
      <c r="CP23" s="14">
        <f t="shared" si="39"/>
        <v>0</v>
      </c>
      <c r="CQ23" s="41"/>
      <c r="CR23" s="29">
        <f>IF(CQ23="x",'Gemensamma Tjänster'!$A27,0)</f>
        <v>0</v>
      </c>
      <c r="CS23" s="32">
        <f t="shared" si="40"/>
        <v>0</v>
      </c>
      <c r="CT23" s="14">
        <f t="shared" si="41"/>
        <v>0</v>
      </c>
      <c r="CU23" s="41"/>
      <c r="CV23" s="29">
        <f>IF(CU23="x",'Gemensamma Tjänster'!$A27,0)</f>
        <v>0</v>
      </c>
      <c r="CW23" s="32">
        <f t="shared" si="42"/>
        <v>0</v>
      </c>
      <c r="CX23" s="14">
        <f t="shared" si="43"/>
        <v>0</v>
      </c>
      <c r="CY23" s="41"/>
      <c r="CZ23" s="29">
        <f>IF(CY23="x",'Gemensamma Tjänster'!$A27,0)</f>
        <v>0</v>
      </c>
      <c r="DA23" s="32">
        <f t="shared" si="44"/>
        <v>0</v>
      </c>
      <c r="DB23" s="14">
        <f t="shared" si="45"/>
        <v>0</v>
      </c>
      <c r="DC23" s="41"/>
      <c r="DD23" s="29">
        <f>IF(DC23="x",'Gemensamma Tjänster'!$A27,0)</f>
        <v>0</v>
      </c>
      <c r="DE23" s="32">
        <f t="shared" si="46"/>
        <v>0</v>
      </c>
      <c r="DF23" s="14">
        <f t="shared" si="47"/>
        <v>0</v>
      </c>
      <c r="DG23" s="41"/>
      <c r="DH23" s="29">
        <f>IF(DG23="x",'Gemensamma Tjänster'!$A27,0)</f>
        <v>0</v>
      </c>
      <c r="DI23" s="32">
        <f t="shared" si="48"/>
        <v>0</v>
      </c>
      <c r="DJ23" s="14">
        <f t="shared" si="49"/>
        <v>0</v>
      </c>
      <c r="DK23" s="41" t="s">
        <v>33</v>
      </c>
      <c r="DL23" s="29">
        <f>IF(DK23="x",'Gemensamma Tjänster'!$A27,0)</f>
        <v>132423</v>
      </c>
      <c r="DM23" s="32">
        <f t="shared" si="50"/>
        <v>1.2608161185814398E-2</v>
      </c>
      <c r="DN23" s="14">
        <f t="shared" si="51"/>
        <v>0</v>
      </c>
      <c r="DO23" s="41" t="s">
        <v>33</v>
      </c>
      <c r="DP23" s="29">
        <f>IF(DO23="x",'Gemensamma Tjänster'!$A27,0)</f>
        <v>132423</v>
      </c>
      <c r="DQ23" s="32">
        <f t="shared" si="52"/>
        <v>1.2608161185814398E-2</v>
      </c>
      <c r="DR23" s="14">
        <f t="shared" si="53"/>
        <v>0</v>
      </c>
      <c r="DS23" s="41" t="s">
        <v>33</v>
      </c>
      <c r="DT23" s="29">
        <f>IF(DS23="x",'Gemensamma Tjänster'!$A27,0)</f>
        <v>132423</v>
      </c>
      <c r="DU23" s="32">
        <f t="shared" si="54"/>
        <v>1.2608161185814398E-2</v>
      </c>
      <c r="DV23" s="14">
        <f t="shared" si="55"/>
        <v>0</v>
      </c>
      <c r="DW23" s="41" t="s">
        <v>33</v>
      </c>
      <c r="DX23" s="29">
        <f>IF(DW23="x",'Gemensamma Tjänster'!$A27,0)</f>
        <v>132423</v>
      </c>
      <c r="DY23" s="32">
        <f t="shared" si="56"/>
        <v>1.2608161185814398E-2</v>
      </c>
      <c r="DZ23" s="14">
        <f t="shared" si="57"/>
        <v>0</v>
      </c>
      <c r="EA23" s="41" t="s">
        <v>33</v>
      </c>
      <c r="EB23" s="29">
        <f>IF(EA23="x",'Gemensamma Tjänster'!$A27,0)</f>
        <v>132423</v>
      </c>
      <c r="EC23" s="32">
        <f t="shared" si="58"/>
        <v>1.2608161185814398E-2</v>
      </c>
      <c r="ED23" s="14">
        <f t="shared" si="59"/>
        <v>0</v>
      </c>
      <c r="EE23" s="41" t="s">
        <v>33</v>
      </c>
      <c r="EF23" s="29">
        <f>IF(EE23="x",'Gemensamma Tjänster'!$A27,0)</f>
        <v>132423</v>
      </c>
      <c r="EG23" s="32">
        <f t="shared" si="60"/>
        <v>1.2608161185814398E-2</v>
      </c>
      <c r="EH23" s="14">
        <f t="shared" si="61"/>
        <v>0</v>
      </c>
      <c r="EI23" s="41" t="s">
        <v>33</v>
      </c>
      <c r="EJ23" s="29">
        <f>IF(EI23="x",'Gemensamma Tjänster'!$A27,0)</f>
        <v>132423</v>
      </c>
      <c r="EK23" s="32">
        <f t="shared" si="62"/>
        <v>1.2608161185814398E-2</v>
      </c>
      <c r="EL23" s="14">
        <f t="shared" si="63"/>
        <v>0</v>
      </c>
      <c r="EM23" s="41" t="s">
        <v>33</v>
      </c>
      <c r="EN23" s="29">
        <f>IF(EM23="x",'Gemensamma Tjänster'!$A27,0)</f>
        <v>132423</v>
      </c>
      <c r="EO23" s="32">
        <f t="shared" si="64"/>
        <v>1.2608161185814398E-2</v>
      </c>
      <c r="EP23" s="14">
        <f t="shared" si="65"/>
        <v>0</v>
      </c>
      <c r="EQ23" s="41" t="s">
        <v>33</v>
      </c>
      <c r="ER23" s="29">
        <f>IF(EQ23="x",'Gemensamma Tjänster'!$A27,0)</f>
        <v>132423</v>
      </c>
      <c r="ES23" s="32">
        <f t="shared" si="66"/>
        <v>1.2608161185814398E-2</v>
      </c>
      <c r="ET23" s="14">
        <f t="shared" si="67"/>
        <v>0</v>
      </c>
      <c r="EU23" s="41" t="s">
        <v>33</v>
      </c>
      <c r="EV23" s="29">
        <f>IF(EU23="x",'Gemensamma Tjänster'!$A27,0)</f>
        <v>132423</v>
      </c>
      <c r="EW23" s="32">
        <f t="shared" si="68"/>
        <v>1.2608161185814398E-2</v>
      </c>
      <c r="EX23" s="14">
        <f t="shared" si="69"/>
        <v>0</v>
      </c>
      <c r="EY23" s="41" t="s">
        <v>33</v>
      </c>
      <c r="EZ23" s="29">
        <f>IF(EY23="x",'Gemensamma Tjänster'!$A27,0)</f>
        <v>132423</v>
      </c>
      <c r="FA23" s="32">
        <f t="shared" si="70"/>
        <v>1.2608161185814398E-2</v>
      </c>
      <c r="FB23" s="14">
        <f t="shared" si="71"/>
        <v>0</v>
      </c>
      <c r="FC23" s="41" t="s">
        <v>33</v>
      </c>
      <c r="FD23" s="29">
        <f>IF(FC23="x",'Gemensamma Tjänster'!$A27,0)</f>
        <v>132423</v>
      </c>
      <c r="FE23" s="32">
        <f t="shared" si="72"/>
        <v>1.2608161185814398E-2</v>
      </c>
      <c r="FF23" s="14">
        <f t="shared" si="73"/>
        <v>0</v>
      </c>
      <c r="FG23" s="41" t="s">
        <v>33</v>
      </c>
      <c r="FH23" s="29">
        <f>IF(FG23="x",'Gemensamma Tjänster'!$A27,0)</f>
        <v>132423</v>
      </c>
      <c r="FI23" s="32">
        <f t="shared" si="74"/>
        <v>1.2608161185814398E-2</v>
      </c>
      <c r="FJ23" s="14">
        <f t="shared" si="75"/>
        <v>0</v>
      </c>
      <c r="FK23" s="41" t="s">
        <v>33</v>
      </c>
      <c r="FL23" s="29">
        <f>IF(FK23="x",'Gemensamma Tjänster'!$A27,0)</f>
        <v>132423</v>
      </c>
      <c r="FM23" s="32">
        <f t="shared" si="76"/>
        <v>1.2608161185814398E-2</v>
      </c>
      <c r="FN23" s="14">
        <f t="shared" si="77"/>
        <v>0</v>
      </c>
      <c r="FO23" s="41" t="s">
        <v>33</v>
      </c>
      <c r="FP23" s="29">
        <f>IF(FO23="x",'Gemensamma Tjänster'!$A27,0)</f>
        <v>132423</v>
      </c>
      <c r="FQ23" s="32">
        <f t="shared" si="78"/>
        <v>1.2608161185814398E-2</v>
      </c>
      <c r="FR23" s="14">
        <f t="shared" si="79"/>
        <v>0</v>
      </c>
      <c r="FS23" s="41" t="s">
        <v>33</v>
      </c>
      <c r="FT23" s="29">
        <f>IF(FS23="x",'Gemensamma Tjänster'!$A27,0)</f>
        <v>132423</v>
      </c>
      <c r="FU23" s="32">
        <f t="shared" si="80"/>
        <v>1.2608161185814398E-2</v>
      </c>
      <c r="FV23" s="14">
        <f t="shared" si="81"/>
        <v>0</v>
      </c>
      <c r="FW23" s="41" t="s">
        <v>33</v>
      </c>
      <c r="FX23" s="29">
        <f>IF(FW23="x",'Gemensamma Tjänster'!$A27,0)</f>
        <v>132423</v>
      </c>
      <c r="FY23" s="32">
        <f t="shared" si="82"/>
        <v>1.2608161185814398E-2</v>
      </c>
      <c r="FZ23" s="14">
        <f t="shared" si="83"/>
        <v>0</v>
      </c>
      <c r="GA23" s="41" t="s">
        <v>33</v>
      </c>
      <c r="GB23" s="29">
        <f>IF(GA23="x",'Gemensamma Tjänster'!$A27,0)</f>
        <v>132423</v>
      </c>
      <c r="GC23" s="32">
        <f t="shared" si="84"/>
        <v>1.2608161185814398E-2</v>
      </c>
      <c r="GD23" s="14">
        <f t="shared" si="85"/>
        <v>0</v>
      </c>
      <c r="GE23" s="41" t="s">
        <v>33</v>
      </c>
      <c r="GF23" s="29">
        <f>IF(GE23="x",'Gemensamma Tjänster'!$A27,0)</f>
        <v>132423</v>
      </c>
      <c r="GG23" s="32">
        <f t="shared" si="86"/>
        <v>1.2608161185814398E-2</v>
      </c>
      <c r="GH23" s="14">
        <f t="shared" si="87"/>
        <v>0</v>
      </c>
      <c r="GI23" s="41" t="s">
        <v>33</v>
      </c>
      <c r="GJ23" s="29">
        <f>IF(GI23="x",'Gemensamma Tjänster'!$A27,0)</f>
        <v>132423</v>
      </c>
      <c r="GK23" s="32">
        <f t="shared" si="88"/>
        <v>1.2608161185814398E-2</v>
      </c>
      <c r="GL23" s="14">
        <f t="shared" si="89"/>
        <v>0</v>
      </c>
      <c r="GM23" s="41" t="s">
        <v>33</v>
      </c>
      <c r="GN23" s="29">
        <f>IF(GM23="x",'Gemensamma Tjänster'!$A27,0)</f>
        <v>132423</v>
      </c>
      <c r="GO23" s="32">
        <f t="shared" si="90"/>
        <v>1.2608161185814398E-2</v>
      </c>
      <c r="GP23" s="14">
        <f t="shared" si="91"/>
        <v>0</v>
      </c>
    </row>
    <row r="24" spans="1:198" x14ac:dyDescent="0.25">
      <c r="A24" s="18" t="s">
        <v>124</v>
      </c>
      <c r="B24" s="23">
        <f t="shared" si="92"/>
        <v>4989037.2442386178</v>
      </c>
      <c r="C24" s="216" t="s">
        <v>33</v>
      </c>
      <c r="D24" s="28">
        <f>IF(C24="x",'Gemensamma Tjänster'!$A28,0)</f>
        <v>275468</v>
      </c>
      <c r="E24" s="31">
        <f t="shared" si="0"/>
        <v>2.7904411779602675E-2</v>
      </c>
      <c r="F24" s="13">
        <f t="shared" si="1"/>
        <v>151565.79921600001</v>
      </c>
      <c r="G24" s="40" t="s">
        <v>33</v>
      </c>
      <c r="H24" s="28">
        <f>IF(G24="x",'Gemensamma Tjänster'!$A28,0)</f>
        <v>275468</v>
      </c>
      <c r="I24" s="31">
        <f t="shared" si="2"/>
        <v>2.6630430894656339E-2</v>
      </c>
      <c r="J24" s="13">
        <f t="shared" si="3"/>
        <v>42973.008000000002</v>
      </c>
      <c r="K24" s="40" t="s">
        <v>33</v>
      </c>
      <c r="L24" s="28">
        <f>IF(K24="x",'Gemensamma Tjänster'!$A28,0)</f>
        <v>275468</v>
      </c>
      <c r="M24" s="31">
        <f t="shared" si="4"/>
        <v>2.638106050775315E-2</v>
      </c>
      <c r="N24" s="13">
        <f t="shared" si="5"/>
        <v>42973.008000000002</v>
      </c>
      <c r="O24" s="40"/>
      <c r="P24" s="28">
        <f>IF(O24="x",'Gemensamma Tjänster'!$A28,0)</f>
        <v>0</v>
      </c>
      <c r="Q24" s="31">
        <f t="shared" si="6"/>
        <v>0</v>
      </c>
      <c r="R24" s="13">
        <f t="shared" si="7"/>
        <v>0</v>
      </c>
      <c r="S24" s="40" t="s">
        <v>33</v>
      </c>
      <c r="T24" s="28">
        <f>IF(S24="x",'Gemensamma Tjänster'!$A28,0)</f>
        <v>275468</v>
      </c>
      <c r="U24" s="31">
        <f t="shared" si="8"/>
        <v>2.6227656415682477E-2</v>
      </c>
      <c r="V24" s="13">
        <f t="shared" si="9"/>
        <v>42973.008000000002</v>
      </c>
      <c r="W24" s="40" t="s">
        <v>33</v>
      </c>
      <c r="X24" s="28">
        <f>IF(W24="x",'Gemensamma Tjänster'!$A28,0)</f>
        <v>275468</v>
      </c>
      <c r="Y24" s="31">
        <f t="shared" si="10"/>
        <v>2.638106050775315E-2</v>
      </c>
      <c r="Z24" s="13">
        <f t="shared" si="93"/>
        <v>323298.83108640002</v>
      </c>
      <c r="AA24" s="40"/>
      <c r="AB24" s="28">
        <f>IF(AA24="x",'Gemensamma Tjänster'!$A28,0)</f>
        <v>0</v>
      </c>
      <c r="AC24" s="31">
        <f t="shared" si="11"/>
        <v>0</v>
      </c>
      <c r="AD24" s="13">
        <f t="shared" si="12"/>
        <v>0</v>
      </c>
      <c r="AE24" s="40" t="s">
        <v>33</v>
      </c>
      <c r="AF24" s="28">
        <f>IF(AE24="x",'Gemensamma Tjänster'!$A28,0)</f>
        <v>275468</v>
      </c>
      <c r="AG24" s="31">
        <f t="shared" si="13"/>
        <v>2.6227656415682477E-2</v>
      </c>
      <c r="AH24" s="218">
        <v>52000</v>
      </c>
      <c r="AI24" s="40" t="s">
        <v>33</v>
      </c>
      <c r="AJ24" s="28">
        <f>IF(AI24="x",'Gemensamma Tjänster'!$A28,0)</f>
        <v>275468</v>
      </c>
      <c r="AK24" s="31">
        <f t="shared" si="14"/>
        <v>2.6227656415682477E-2</v>
      </c>
      <c r="AL24" s="218">
        <v>1145586.8736</v>
      </c>
      <c r="AM24" s="40" t="s">
        <v>33</v>
      </c>
      <c r="AN24" s="28">
        <f>IF(AM24="x",'Gemensamma Tjänster'!$A28,0)</f>
        <v>275468</v>
      </c>
      <c r="AO24" s="31">
        <f t="shared" si="15"/>
        <v>2.6227656415682477E-2</v>
      </c>
      <c r="AP24" s="218">
        <f t="shared" si="16"/>
        <v>1418391.6539599043</v>
      </c>
      <c r="AQ24" s="40" t="s">
        <v>33</v>
      </c>
      <c r="AR24" s="28">
        <f>IF(AQ24="x",'Gemensamma Tjänster'!$A28,0)</f>
        <v>275468</v>
      </c>
      <c r="AS24" s="31">
        <f t="shared" si="17"/>
        <v>2.6227656415682477E-2</v>
      </c>
      <c r="AT24" s="218">
        <f t="shared" si="18"/>
        <v>0</v>
      </c>
      <c r="AU24" s="40" t="s">
        <v>33</v>
      </c>
      <c r="AV24" s="28">
        <f>IF(AU24="x",'Gemensamma Tjänster'!$A28,0)</f>
        <v>275468</v>
      </c>
      <c r="AW24" s="31">
        <f t="shared" si="19"/>
        <v>2.7641205774201205E-2</v>
      </c>
      <c r="AX24" s="13">
        <f t="shared" si="20"/>
        <v>0</v>
      </c>
      <c r="AY24" s="40" t="s">
        <v>33</v>
      </c>
      <c r="AZ24" s="28">
        <f>IF(AY24="x",'Gemensamma Tjänster'!$A28,0)</f>
        <v>275468</v>
      </c>
      <c r="BA24" s="31">
        <f t="shared" si="21"/>
        <v>3.5394677872300183E-2</v>
      </c>
      <c r="BB24" s="13">
        <f t="shared" si="22"/>
        <v>213499.64429247999</v>
      </c>
      <c r="BC24" s="40"/>
      <c r="BD24" s="28">
        <f>IF(BC24="x",'Gemensamma Tjänster'!$A28,0)</f>
        <v>0</v>
      </c>
      <c r="BE24" s="31">
        <f t="shared" si="23"/>
        <v>0</v>
      </c>
      <c r="BF24" s="13">
        <f t="shared" si="24"/>
        <v>0</v>
      </c>
      <c r="BG24" s="40" t="s">
        <v>33</v>
      </c>
      <c r="BH24" s="28">
        <f>IF(BG24="x",'Gemensamma Tjänster'!$A28,0)</f>
        <v>275468</v>
      </c>
      <c r="BI24" s="31">
        <f t="shared" si="25"/>
        <v>2.8172007271369877E-2</v>
      </c>
      <c r="BJ24" s="13">
        <f t="shared" si="26"/>
        <v>0</v>
      </c>
      <c r="BK24" s="40"/>
      <c r="BL24" s="28">
        <f>IF(BK24="x",'Gemensamma Tjänster'!$A28,0)</f>
        <v>0</v>
      </c>
      <c r="BM24" s="31">
        <f t="shared" si="27"/>
        <v>0</v>
      </c>
      <c r="BN24" s="13">
        <f t="shared" si="28"/>
        <v>0</v>
      </c>
      <c r="BO24" s="40" t="s">
        <v>33</v>
      </c>
      <c r="BP24" s="28">
        <f>IF(BO24="x",'Gemensamma Tjänster'!$A28,0)</f>
        <v>275468</v>
      </c>
      <c r="BQ24" s="31">
        <f t="shared" si="29"/>
        <v>2.6227656415682477E-2</v>
      </c>
      <c r="BR24" s="218">
        <v>268103.67999999999</v>
      </c>
      <c r="BS24" s="40"/>
      <c r="BT24" s="28">
        <f>IF(BS24="x",'Gemensamma Tjänster'!$A28,0)</f>
        <v>0</v>
      </c>
      <c r="BU24" s="31">
        <f t="shared" si="30"/>
        <v>0</v>
      </c>
      <c r="BV24" s="13">
        <f t="shared" si="31"/>
        <v>0</v>
      </c>
      <c r="BW24" s="40" t="s">
        <v>33</v>
      </c>
      <c r="BX24" s="28">
        <f>IF(BW24="x",'Gemensamma Tjänster'!$A28,0)</f>
        <v>275468</v>
      </c>
      <c r="BY24" s="31">
        <f t="shared" si="32"/>
        <v>2.8172007271369877E-2</v>
      </c>
      <c r="BZ24" s="218">
        <v>957840</v>
      </c>
      <c r="CA24" s="40" t="s">
        <v>33</v>
      </c>
      <c r="CB24" s="28">
        <f>IF(CA24="x",'Gemensamma Tjänster'!$A28,0)</f>
        <v>275468</v>
      </c>
      <c r="CC24" s="31">
        <f t="shared" si="33"/>
        <v>2.6227656415682477E-2</v>
      </c>
      <c r="CD24" s="13">
        <f t="shared" si="34"/>
        <v>97989.9778710112</v>
      </c>
      <c r="CE24" s="40"/>
      <c r="CF24" s="28">
        <f>IF(CE24="x",'Gemensamma Tjänster'!$A28,0)</f>
        <v>0</v>
      </c>
      <c r="CG24" s="31">
        <f t="shared" si="35"/>
        <v>0</v>
      </c>
      <c r="CH24" s="13">
        <f t="shared" si="36"/>
        <v>0</v>
      </c>
      <c r="CI24" s="40"/>
      <c r="CJ24" s="28">
        <f>IF(CI24="x",'Gemensamma Tjänster'!$A28,0)</f>
        <v>0</v>
      </c>
      <c r="CK24" s="31">
        <f t="shared" si="37"/>
        <v>0</v>
      </c>
      <c r="CL24" s="13">
        <f t="shared" si="94"/>
        <v>0</v>
      </c>
      <c r="CM24" s="40"/>
      <c r="CN24" s="28">
        <f>IF(CM24="x",'Gemensamma Tjänster'!$A28,0)</f>
        <v>0</v>
      </c>
      <c r="CO24" s="31">
        <f t="shared" si="38"/>
        <v>0</v>
      </c>
      <c r="CP24" s="13">
        <f t="shared" si="39"/>
        <v>0</v>
      </c>
      <c r="CQ24" s="40"/>
      <c r="CR24" s="28">
        <f>IF(CQ24="x",'Gemensamma Tjänster'!$A28,0)</f>
        <v>0</v>
      </c>
      <c r="CS24" s="31">
        <f t="shared" si="40"/>
        <v>0</v>
      </c>
      <c r="CT24" s="13">
        <f t="shared" si="41"/>
        <v>0</v>
      </c>
      <c r="CU24" s="40" t="s">
        <v>33</v>
      </c>
      <c r="CV24" s="28">
        <f>IF(CU24="x",'Gemensamma Tjänster'!$A28,0)</f>
        <v>275468</v>
      </c>
      <c r="CW24" s="31">
        <f t="shared" si="42"/>
        <v>3.4971701369691542E-2</v>
      </c>
      <c r="CX24" s="13">
        <f t="shared" si="43"/>
        <v>231841.76021282221</v>
      </c>
      <c r="CY24" s="40"/>
      <c r="CZ24" s="28">
        <f>IF(CY24="x",'Gemensamma Tjänster'!$A28,0)</f>
        <v>0</v>
      </c>
      <c r="DA24" s="31">
        <f t="shared" si="44"/>
        <v>0</v>
      </c>
      <c r="DB24" s="13">
        <f t="shared" si="45"/>
        <v>0</v>
      </c>
      <c r="DC24" s="40"/>
      <c r="DD24" s="28">
        <f>IF(DC24="x",'Gemensamma Tjänster'!$A28,0)</f>
        <v>0</v>
      </c>
      <c r="DE24" s="31">
        <f t="shared" si="46"/>
        <v>0</v>
      </c>
      <c r="DF24" s="13">
        <f t="shared" si="47"/>
        <v>0</v>
      </c>
      <c r="DG24" s="40"/>
      <c r="DH24" s="28">
        <f>IF(DG24="x",'Gemensamma Tjänster'!$A28,0)</f>
        <v>0</v>
      </c>
      <c r="DI24" s="31">
        <f t="shared" si="48"/>
        <v>0</v>
      </c>
      <c r="DJ24" s="13">
        <f t="shared" si="49"/>
        <v>0</v>
      </c>
      <c r="DK24" s="40" t="s">
        <v>33</v>
      </c>
      <c r="DL24" s="28">
        <f>IF(DK24="x",'Gemensamma Tjänster'!$A28,0)</f>
        <v>275468</v>
      </c>
      <c r="DM24" s="31">
        <f t="shared" si="50"/>
        <v>2.6227656415682477E-2</v>
      </c>
      <c r="DN24" s="13">
        <f t="shared" si="51"/>
        <v>0</v>
      </c>
      <c r="DO24" s="40" t="s">
        <v>33</v>
      </c>
      <c r="DP24" s="28">
        <f>IF(DO24="x",'Gemensamma Tjänster'!$A28,0)</f>
        <v>275468</v>
      </c>
      <c r="DQ24" s="31">
        <f t="shared" si="52"/>
        <v>2.6227656415682477E-2</v>
      </c>
      <c r="DR24" s="13">
        <f t="shared" si="53"/>
        <v>0</v>
      </c>
      <c r="DS24" s="40" t="s">
        <v>33</v>
      </c>
      <c r="DT24" s="28">
        <f>IF(DS24="x",'Gemensamma Tjänster'!$A28,0)</f>
        <v>275468</v>
      </c>
      <c r="DU24" s="31">
        <f t="shared" si="54"/>
        <v>2.6227656415682477E-2</v>
      </c>
      <c r="DV24" s="13">
        <f t="shared" si="55"/>
        <v>0</v>
      </c>
      <c r="DW24" s="40" t="s">
        <v>33</v>
      </c>
      <c r="DX24" s="28">
        <f>IF(DW24="x",'Gemensamma Tjänster'!$A28,0)</f>
        <v>275468</v>
      </c>
      <c r="DY24" s="31">
        <f t="shared" si="56"/>
        <v>2.6227656415682477E-2</v>
      </c>
      <c r="DZ24" s="13">
        <f t="shared" si="57"/>
        <v>0</v>
      </c>
      <c r="EA24" s="40" t="s">
        <v>33</v>
      </c>
      <c r="EB24" s="28">
        <f>IF(EA24="x",'Gemensamma Tjänster'!$A28,0)</f>
        <v>275468</v>
      </c>
      <c r="EC24" s="31">
        <f t="shared" si="58"/>
        <v>2.6227656415682477E-2</v>
      </c>
      <c r="ED24" s="13">
        <f t="shared" si="59"/>
        <v>0</v>
      </c>
      <c r="EE24" s="40" t="s">
        <v>33</v>
      </c>
      <c r="EF24" s="28">
        <f>IF(EE24="x",'Gemensamma Tjänster'!$A28,0)</f>
        <v>275468</v>
      </c>
      <c r="EG24" s="31">
        <f t="shared" si="60"/>
        <v>2.6227656415682477E-2</v>
      </c>
      <c r="EH24" s="13">
        <f t="shared" si="61"/>
        <v>0</v>
      </c>
      <c r="EI24" s="40" t="s">
        <v>33</v>
      </c>
      <c r="EJ24" s="28">
        <f>IF(EI24="x",'Gemensamma Tjänster'!$A28,0)</f>
        <v>275468</v>
      </c>
      <c r="EK24" s="31">
        <f t="shared" si="62"/>
        <v>2.6227656415682477E-2</v>
      </c>
      <c r="EL24" s="13">
        <f t="shared" si="63"/>
        <v>0</v>
      </c>
      <c r="EM24" s="40" t="s">
        <v>33</v>
      </c>
      <c r="EN24" s="28">
        <f>IF(EM24="x",'Gemensamma Tjänster'!$A28,0)</f>
        <v>275468</v>
      </c>
      <c r="EO24" s="31">
        <f t="shared" si="64"/>
        <v>2.6227656415682477E-2</v>
      </c>
      <c r="EP24" s="13">
        <f t="shared" si="65"/>
        <v>0</v>
      </c>
      <c r="EQ24" s="40" t="s">
        <v>33</v>
      </c>
      <c r="ER24" s="28">
        <f>IF(EQ24="x",'Gemensamma Tjänster'!$A28,0)</f>
        <v>275468</v>
      </c>
      <c r="ES24" s="31">
        <f t="shared" si="66"/>
        <v>2.6227656415682477E-2</v>
      </c>
      <c r="ET24" s="13">
        <f t="shared" si="67"/>
        <v>0</v>
      </c>
      <c r="EU24" s="40" t="s">
        <v>33</v>
      </c>
      <c r="EV24" s="28">
        <f>IF(EU24="x",'Gemensamma Tjänster'!$A28,0)</f>
        <v>275468</v>
      </c>
      <c r="EW24" s="31">
        <f t="shared" si="68"/>
        <v>2.6227656415682477E-2</v>
      </c>
      <c r="EX24" s="13">
        <f t="shared" si="69"/>
        <v>0</v>
      </c>
      <c r="EY24" s="40" t="s">
        <v>33</v>
      </c>
      <c r="EZ24" s="28">
        <f>IF(EY24="x",'Gemensamma Tjänster'!$A28,0)</f>
        <v>275468</v>
      </c>
      <c r="FA24" s="31">
        <f t="shared" si="70"/>
        <v>2.6227656415682477E-2</v>
      </c>
      <c r="FB24" s="13">
        <f t="shared" si="71"/>
        <v>0</v>
      </c>
      <c r="FC24" s="40" t="s">
        <v>33</v>
      </c>
      <c r="FD24" s="28">
        <f>IF(FC24="x",'Gemensamma Tjänster'!$A28,0)</f>
        <v>275468</v>
      </c>
      <c r="FE24" s="31">
        <f t="shared" si="72"/>
        <v>2.6227656415682477E-2</v>
      </c>
      <c r="FF24" s="13">
        <f t="shared" si="73"/>
        <v>0</v>
      </c>
      <c r="FG24" s="40" t="s">
        <v>33</v>
      </c>
      <c r="FH24" s="28">
        <f>IF(FG24="x",'Gemensamma Tjänster'!$A28,0)</f>
        <v>275468</v>
      </c>
      <c r="FI24" s="31">
        <f t="shared" si="74"/>
        <v>2.6227656415682477E-2</v>
      </c>
      <c r="FJ24" s="13">
        <f t="shared" si="75"/>
        <v>0</v>
      </c>
      <c r="FK24" s="40" t="s">
        <v>33</v>
      </c>
      <c r="FL24" s="28">
        <f>IF(FK24="x",'Gemensamma Tjänster'!$A28,0)</f>
        <v>275468</v>
      </c>
      <c r="FM24" s="31">
        <f t="shared" si="76"/>
        <v>2.6227656415682477E-2</v>
      </c>
      <c r="FN24" s="13">
        <f t="shared" si="77"/>
        <v>0</v>
      </c>
      <c r="FO24" s="40" t="s">
        <v>33</v>
      </c>
      <c r="FP24" s="28">
        <f>IF(FO24="x",'Gemensamma Tjänster'!$A28,0)</f>
        <v>275468</v>
      </c>
      <c r="FQ24" s="31">
        <f t="shared" si="78"/>
        <v>2.6227656415682477E-2</v>
      </c>
      <c r="FR24" s="13">
        <f t="shared" si="79"/>
        <v>0</v>
      </c>
      <c r="FS24" s="40" t="s">
        <v>33</v>
      </c>
      <c r="FT24" s="28">
        <f>IF(FS24="x",'Gemensamma Tjänster'!$A28,0)</f>
        <v>275468</v>
      </c>
      <c r="FU24" s="31">
        <f t="shared" si="80"/>
        <v>2.6227656415682477E-2</v>
      </c>
      <c r="FV24" s="13">
        <f t="shared" si="81"/>
        <v>0</v>
      </c>
      <c r="FW24" s="40" t="s">
        <v>33</v>
      </c>
      <c r="FX24" s="28">
        <f>IF(FW24="x",'Gemensamma Tjänster'!$A28,0)</f>
        <v>275468</v>
      </c>
      <c r="FY24" s="31">
        <f t="shared" si="82"/>
        <v>2.6227656415682477E-2</v>
      </c>
      <c r="FZ24" s="13">
        <f t="shared" si="83"/>
        <v>0</v>
      </c>
      <c r="GA24" s="40" t="s">
        <v>33</v>
      </c>
      <c r="GB24" s="28">
        <f>IF(GA24="x",'Gemensamma Tjänster'!$A28,0)</f>
        <v>275468</v>
      </c>
      <c r="GC24" s="31">
        <f t="shared" si="84"/>
        <v>2.6227656415682477E-2</v>
      </c>
      <c r="GD24" s="13">
        <f t="shared" si="85"/>
        <v>0</v>
      </c>
      <c r="GE24" s="40" t="s">
        <v>33</v>
      </c>
      <c r="GF24" s="28">
        <f>IF(GE24="x",'Gemensamma Tjänster'!$A28,0)</f>
        <v>275468</v>
      </c>
      <c r="GG24" s="31">
        <f t="shared" si="86"/>
        <v>2.6227656415682477E-2</v>
      </c>
      <c r="GH24" s="13">
        <f t="shared" si="87"/>
        <v>0</v>
      </c>
      <c r="GI24" s="40" t="s">
        <v>33</v>
      </c>
      <c r="GJ24" s="28">
        <f>IF(GI24="x",'Gemensamma Tjänster'!$A28,0)</f>
        <v>275468</v>
      </c>
      <c r="GK24" s="31">
        <f t="shared" si="88"/>
        <v>2.6227656415682477E-2</v>
      </c>
      <c r="GL24" s="13">
        <f t="shared" si="89"/>
        <v>0</v>
      </c>
      <c r="GM24" s="40" t="s">
        <v>33</v>
      </c>
      <c r="GN24" s="28">
        <f>IF(GM24="x",'Gemensamma Tjänster'!$A28,0)</f>
        <v>275468</v>
      </c>
      <c r="GO24" s="31">
        <f t="shared" si="90"/>
        <v>2.6227656415682477E-2</v>
      </c>
      <c r="GP24" s="13">
        <f t="shared" si="91"/>
        <v>0</v>
      </c>
    </row>
    <row r="25" spans="1:198" ht="15.75" thickBot="1" x14ac:dyDescent="0.3">
      <c r="A25" s="20" t="s">
        <v>27</v>
      </c>
      <c r="B25" s="25">
        <f t="shared" si="92"/>
        <v>4456355.5385603821</v>
      </c>
      <c r="C25" s="217" t="s">
        <v>33</v>
      </c>
      <c r="D25" s="30">
        <f>IF(C25="x",'Gemensamma Tjänster'!$A29,0)</f>
        <v>249485</v>
      </c>
      <c r="E25" s="33">
        <f t="shared" si="0"/>
        <v>2.5272380722385808E-2</v>
      </c>
      <c r="F25" s="15">
        <f t="shared" si="1"/>
        <v>137269.64082</v>
      </c>
      <c r="G25" s="42" t="s">
        <v>33</v>
      </c>
      <c r="H25" s="30">
        <f>IF(G25="x",'Gemensamma Tjänster'!$A29,0)</f>
        <v>249485</v>
      </c>
      <c r="I25" s="33">
        <f t="shared" si="2"/>
        <v>2.4118565683684989E-2</v>
      </c>
      <c r="J25" s="15">
        <f t="shared" si="3"/>
        <v>38919.660000000003</v>
      </c>
      <c r="K25" s="42" t="s">
        <v>33</v>
      </c>
      <c r="L25" s="30">
        <f>IF(K25="x",'Gemensamma Tjänster'!$A29,0)</f>
        <v>249485</v>
      </c>
      <c r="M25" s="33">
        <f t="shared" si="4"/>
        <v>2.3892716688605552E-2</v>
      </c>
      <c r="N25" s="15">
        <f t="shared" si="5"/>
        <v>38919.660000000003</v>
      </c>
      <c r="O25" s="42"/>
      <c r="P25" s="30">
        <f>IF(O25="x",'Gemensamma Tjänster'!$A29,0)</f>
        <v>0</v>
      </c>
      <c r="Q25" s="33">
        <f t="shared" si="6"/>
        <v>0</v>
      </c>
      <c r="R25" s="15">
        <f t="shared" si="7"/>
        <v>0</v>
      </c>
      <c r="S25" s="42" t="s">
        <v>33</v>
      </c>
      <c r="T25" s="30">
        <f>IF(S25="x",'Gemensamma Tjänster'!$A29,0)</f>
        <v>249485</v>
      </c>
      <c r="U25" s="33">
        <f t="shared" si="8"/>
        <v>2.3753782148440265E-2</v>
      </c>
      <c r="V25" s="15">
        <f t="shared" si="9"/>
        <v>38919.660000000003</v>
      </c>
      <c r="W25" s="42" t="s">
        <v>33</v>
      </c>
      <c r="X25" s="30">
        <f>IF(W25="x",'Gemensamma Tjänster'!$A29,0)</f>
        <v>249485</v>
      </c>
      <c r="Y25" s="33">
        <f t="shared" si="10"/>
        <v>2.3892716688605552E-2</v>
      </c>
      <c r="Z25" s="15">
        <f t="shared" si="93"/>
        <v>292804.278078</v>
      </c>
      <c r="AA25" s="42"/>
      <c r="AB25" s="30">
        <f>IF(AA25="x",'Gemensamma Tjänster'!$A29,0)</f>
        <v>0</v>
      </c>
      <c r="AC25" s="33">
        <f t="shared" si="11"/>
        <v>0</v>
      </c>
      <c r="AD25" s="15">
        <f t="shared" si="12"/>
        <v>0</v>
      </c>
      <c r="AE25" s="42" t="s">
        <v>33</v>
      </c>
      <c r="AF25" s="30">
        <f>IF(AE25="x",'Gemensamma Tjänster'!$A29,0)</f>
        <v>249485</v>
      </c>
      <c r="AG25" s="33">
        <f t="shared" si="13"/>
        <v>2.3753782148440265E-2</v>
      </c>
      <c r="AH25" s="92">
        <v>52000</v>
      </c>
      <c r="AI25" s="42" t="s">
        <v>33</v>
      </c>
      <c r="AJ25" s="30">
        <f>IF(AI25="x",'Gemensamma Tjänster'!$A29,0)</f>
        <v>249485</v>
      </c>
      <c r="AK25" s="33">
        <f t="shared" si="14"/>
        <v>2.3753782148440265E-2</v>
      </c>
      <c r="AL25" s="92">
        <v>904112.35200000007</v>
      </c>
      <c r="AM25" s="42" t="s">
        <v>33</v>
      </c>
      <c r="AN25" s="30">
        <f>IF(AM25="x",'Gemensamma Tjänster'!$A29,0)</f>
        <v>249485</v>
      </c>
      <c r="AO25" s="33">
        <f t="shared" si="15"/>
        <v>2.3753782148440265E-2</v>
      </c>
      <c r="AP25" s="92">
        <f t="shared" si="16"/>
        <v>1284604.5340590803</v>
      </c>
      <c r="AQ25" s="42" t="s">
        <v>33</v>
      </c>
      <c r="AR25" s="30">
        <f>IF(AQ25="x",'Gemensamma Tjänster'!$A29,0)</f>
        <v>249485</v>
      </c>
      <c r="AS25" s="33">
        <f t="shared" si="17"/>
        <v>2.3753782148440265E-2</v>
      </c>
      <c r="AT25" s="92">
        <f t="shared" si="18"/>
        <v>0</v>
      </c>
      <c r="AU25" s="42"/>
      <c r="AV25" s="30">
        <f>IF(AU25="x",'Gemensamma Tjänster'!$A29,0)</f>
        <v>0</v>
      </c>
      <c r="AW25" s="33">
        <f t="shared" si="19"/>
        <v>0</v>
      </c>
      <c r="AX25" s="15">
        <f t="shared" si="20"/>
        <v>0</v>
      </c>
      <c r="AY25" s="42" t="s">
        <v>33</v>
      </c>
      <c r="AZ25" s="30">
        <f>IF(AY25="x",'Gemensamma Tjänster'!$A29,0)</f>
        <v>249485</v>
      </c>
      <c r="BA25" s="33">
        <f t="shared" si="21"/>
        <v>3.2056141580767319E-2</v>
      </c>
      <c r="BB25" s="15">
        <f t="shared" si="22"/>
        <v>193361.69266959999</v>
      </c>
      <c r="BC25" s="42"/>
      <c r="BD25" s="30">
        <f>IF(BC25="x",'Gemensamma Tjänster'!$A29,0)</f>
        <v>0</v>
      </c>
      <c r="BE25" s="33">
        <f t="shared" si="23"/>
        <v>0</v>
      </c>
      <c r="BF25" s="15">
        <f t="shared" si="24"/>
        <v>0</v>
      </c>
      <c r="BG25" s="42" t="s">
        <v>33</v>
      </c>
      <c r="BH25" s="30">
        <f>IF(BG25="x",'Gemensamma Tjänster'!$A29,0)</f>
        <v>249485</v>
      </c>
      <c r="BI25" s="33">
        <f t="shared" si="25"/>
        <v>2.5514735773656882E-2</v>
      </c>
      <c r="BJ25" s="15">
        <f t="shared" si="26"/>
        <v>0</v>
      </c>
      <c r="BK25" s="42"/>
      <c r="BL25" s="30">
        <f>IF(BK25="x",'Gemensamma Tjänster'!$A29,0)</f>
        <v>0</v>
      </c>
      <c r="BM25" s="33">
        <f t="shared" si="27"/>
        <v>0</v>
      </c>
      <c r="BN25" s="15">
        <f t="shared" si="28"/>
        <v>0</v>
      </c>
      <c r="BO25" s="42" t="s">
        <v>33</v>
      </c>
      <c r="BP25" s="30">
        <f>IF(BO25="x",'Gemensamma Tjänster'!$A29,0)</f>
        <v>249485</v>
      </c>
      <c r="BQ25" s="33">
        <f t="shared" si="29"/>
        <v>2.3753782148440265E-2</v>
      </c>
      <c r="BR25" s="92">
        <v>839419.36</v>
      </c>
      <c r="BS25" s="42"/>
      <c r="BT25" s="30">
        <f>IF(BS25="x",'Gemensamma Tjänster'!$A29,0)</f>
        <v>0</v>
      </c>
      <c r="BU25" s="33">
        <f t="shared" si="30"/>
        <v>0</v>
      </c>
      <c r="BV25" s="15">
        <f t="shared" si="31"/>
        <v>0</v>
      </c>
      <c r="BW25" s="42" t="s">
        <v>33</v>
      </c>
      <c r="BX25" s="30">
        <f>IF(BW25="x",'Gemensamma Tjänster'!$A29,0)</f>
        <v>249485</v>
      </c>
      <c r="BY25" s="33">
        <f t="shared" si="32"/>
        <v>2.5514735773656882E-2</v>
      </c>
      <c r="BZ25" s="92">
        <v>0</v>
      </c>
      <c r="CA25" s="42" t="s">
        <v>33</v>
      </c>
      <c r="CB25" s="30">
        <f>IF(CA25="x",'Gemensamma Tjänster'!$A29,0)</f>
        <v>249485</v>
      </c>
      <c r="CC25" s="33">
        <f t="shared" si="33"/>
        <v>2.3753782148440265E-2</v>
      </c>
      <c r="CD25" s="15">
        <f t="shared" si="34"/>
        <v>88747.257863524006</v>
      </c>
      <c r="CE25" s="42"/>
      <c r="CF25" s="30">
        <f>IF(CE25="x",'Gemensamma Tjänster'!$A29,0)</f>
        <v>0</v>
      </c>
      <c r="CG25" s="33">
        <f t="shared" si="35"/>
        <v>0</v>
      </c>
      <c r="CH25" s="15">
        <f t="shared" si="36"/>
        <v>0</v>
      </c>
      <c r="CI25" s="42" t="s">
        <v>33</v>
      </c>
      <c r="CJ25" s="30">
        <f>IF(CI25="x",'Gemensamma Tjänster'!$A29,0)</f>
        <v>249485</v>
      </c>
      <c r="CK25" s="33">
        <f t="shared" si="37"/>
        <v>2.439356827593395E-2</v>
      </c>
      <c r="CL25" s="15">
        <f t="shared" si="94"/>
        <v>337303.72000000003</v>
      </c>
      <c r="CM25" s="42"/>
      <c r="CN25" s="30">
        <f>IF(CM25="x",'Gemensamma Tjänster'!$A29,0)</f>
        <v>0</v>
      </c>
      <c r="CO25" s="33">
        <f t="shared" si="38"/>
        <v>0</v>
      </c>
      <c r="CP25" s="15">
        <f t="shared" si="39"/>
        <v>0</v>
      </c>
      <c r="CQ25" s="42"/>
      <c r="CR25" s="30">
        <f>IF(CQ25="x",'Gemensamma Tjänster'!$A29,0)</f>
        <v>0</v>
      </c>
      <c r="CS25" s="33">
        <f t="shared" si="40"/>
        <v>0</v>
      </c>
      <c r="CT25" s="15">
        <f t="shared" si="41"/>
        <v>0</v>
      </c>
      <c r="CU25" s="42" t="s">
        <v>33</v>
      </c>
      <c r="CV25" s="30">
        <f>IF(CU25="x",'Gemensamma Tjänster'!$A29,0)</f>
        <v>249485</v>
      </c>
      <c r="CW25" s="33">
        <f t="shared" si="42"/>
        <v>3.1673061539697872E-2</v>
      </c>
      <c r="CX25" s="15">
        <f t="shared" si="43"/>
        <v>209973.72307017856</v>
      </c>
      <c r="CY25" s="42"/>
      <c r="CZ25" s="30">
        <f>IF(CY25="x",'Gemensamma Tjänster'!$A29,0)</f>
        <v>0</v>
      </c>
      <c r="DA25" s="33">
        <f t="shared" si="44"/>
        <v>0</v>
      </c>
      <c r="DB25" s="15">
        <f t="shared" si="45"/>
        <v>0</v>
      </c>
      <c r="DC25" s="42"/>
      <c r="DD25" s="30">
        <f>IF(DC25="x",'Gemensamma Tjänster'!$A29,0)</f>
        <v>0</v>
      </c>
      <c r="DE25" s="33">
        <f t="shared" si="46"/>
        <v>0</v>
      </c>
      <c r="DF25" s="15">
        <f t="shared" si="47"/>
        <v>0</v>
      </c>
      <c r="DG25" s="42"/>
      <c r="DH25" s="30">
        <f>IF(DG25="x",'Gemensamma Tjänster'!$A29,0)</f>
        <v>0</v>
      </c>
      <c r="DI25" s="33">
        <f t="shared" si="48"/>
        <v>0</v>
      </c>
      <c r="DJ25" s="15">
        <f t="shared" si="49"/>
        <v>0</v>
      </c>
      <c r="DK25" s="42" t="s">
        <v>33</v>
      </c>
      <c r="DL25" s="30">
        <f>IF(DK25="x",'Gemensamma Tjänster'!$A29,0)</f>
        <v>249485</v>
      </c>
      <c r="DM25" s="33">
        <f t="shared" si="50"/>
        <v>2.3753782148440265E-2</v>
      </c>
      <c r="DN25" s="15">
        <f t="shared" si="51"/>
        <v>0</v>
      </c>
      <c r="DO25" s="42" t="s">
        <v>33</v>
      </c>
      <c r="DP25" s="30">
        <f>IF(DO25="x",'Gemensamma Tjänster'!$A29,0)</f>
        <v>249485</v>
      </c>
      <c r="DQ25" s="33">
        <f t="shared" si="52"/>
        <v>2.3753782148440265E-2</v>
      </c>
      <c r="DR25" s="15">
        <f t="shared" si="53"/>
        <v>0</v>
      </c>
      <c r="DS25" s="42" t="s">
        <v>33</v>
      </c>
      <c r="DT25" s="30">
        <f>IF(DS25="x",'Gemensamma Tjänster'!$A29,0)</f>
        <v>249485</v>
      </c>
      <c r="DU25" s="33">
        <f t="shared" si="54"/>
        <v>2.3753782148440265E-2</v>
      </c>
      <c r="DV25" s="15">
        <f t="shared" si="55"/>
        <v>0</v>
      </c>
      <c r="DW25" s="42" t="s">
        <v>33</v>
      </c>
      <c r="DX25" s="30">
        <f>IF(DW25="x",'Gemensamma Tjänster'!$A29,0)</f>
        <v>249485</v>
      </c>
      <c r="DY25" s="33">
        <f t="shared" si="56"/>
        <v>2.3753782148440265E-2</v>
      </c>
      <c r="DZ25" s="15">
        <f t="shared" si="57"/>
        <v>0</v>
      </c>
      <c r="EA25" s="42" t="s">
        <v>33</v>
      </c>
      <c r="EB25" s="30">
        <f>IF(EA25="x",'Gemensamma Tjänster'!$A29,0)</f>
        <v>249485</v>
      </c>
      <c r="EC25" s="33">
        <f t="shared" si="58"/>
        <v>2.3753782148440265E-2</v>
      </c>
      <c r="ED25" s="15">
        <f t="shared" si="59"/>
        <v>0</v>
      </c>
      <c r="EE25" s="42" t="s">
        <v>33</v>
      </c>
      <c r="EF25" s="30">
        <f>IF(EE25="x",'Gemensamma Tjänster'!$A29,0)</f>
        <v>249485</v>
      </c>
      <c r="EG25" s="33">
        <f t="shared" si="60"/>
        <v>2.3753782148440265E-2</v>
      </c>
      <c r="EH25" s="15">
        <f t="shared" si="61"/>
        <v>0</v>
      </c>
      <c r="EI25" s="42" t="s">
        <v>33</v>
      </c>
      <c r="EJ25" s="30">
        <f>IF(EI25="x",'Gemensamma Tjänster'!$A29,0)</f>
        <v>249485</v>
      </c>
      <c r="EK25" s="33">
        <f t="shared" si="62"/>
        <v>2.3753782148440265E-2</v>
      </c>
      <c r="EL25" s="15">
        <f t="shared" si="63"/>
        <v>0</v>
      </c>
      <c r="EM25" s="42" t="s">
        <v>33</v>
      </c>
      <c r="EN25" s="30">
        <f>IF(EM25="x",'Gemensamma Tjänster'!$A29,0)</f>
        <v>249485</v>
      </c>
      <c r="EO25" s="33">
        <f t="shared" si="64"/>
        <v>2.3753782148440265E-2</v>
      </c>
      <c r="EP25" s="15">
        <f t="shared" si="65"/>
        <v>0</v>
      </c>
      <c r="EQ25" s="42" t="s">
        <v>33</v>
      </c>
      <c r="ER25" s="30">
        <f>IF(EQ25="x",'Gemensamma Tjänster'!$A29,0)</f>
        <v>249485</v>
      </c>
      <c r="ES25" s="33">
        <f t="shared" si="66"/>
        <v>2.3753782148440265E-2</v>
      </c>
      <c r="ET25" s="15">
        <f t="shared" si="67"/>
        <v>0</v>
      </c>
      <c r="EU25" s="42" t="s">
        <v>33</v>
      </c>
      <c r="EV25" s="30">
        <f>IF(EU25="x",'Gemensamma Tjänster'!$A29,0)</f>
        <v>249485</v>
      </c>
      <c r="EW25" s="33">
        <f t="shared" si="68"/>
        <v>2.3753782148440265E-2</v>
      </c>
      <c r="EX25" s="15">
        <f t="shared" si="69"/>
        <v>0</v>
      </c>
      <c r="EY25" s="42" t="s">
        <v>33</v>
      </c>
      <c r="EZ25" s="30">
        <f>IF(EY25="x",'Gemensamma Tjänster'!$A29,0)</f>
        <v>249485</v>
      </c>
      <c r="FA25" s="33">
        <f t="shared" si="70"/>
        <v>2.3753782148440265E-2</v>
      </c>
      <c r="FB25" s="15">
        <f t="shared" si="71"/>
        <v>0</v>
      </c>
      <c r="FC25" s="42" t="s">
        <v>33</v>
      </c>
      <c r="FD25" s="30">
        <f>IF(FC25="x",'Gemensamma Tjänster'!$A29,0)</f>
        <v>249485</v>
      </c>
      <c r="FE25" s="33">
        <f t="shared" si="72"/>
        <v>2.3753782148440265E-2</v>
      </c>
      <c r="FF25" s="15">
        <f t="shared" si="73"/>
        <v>0</v>
      </c>
      <c r="FG25" s="42" t="s">
        <v>33</v>
      </c>
      <c r="FH25" s="30">
        <f>IF(FG25="x",'Gemensamma Tjänster'!$A29,0)</f>
        <v>249485</v>
      </c>
      <c r="FI25" s="33">
        <f t="shared" si="74"/>
        <v>2.3753782148440265E-2</v>
      </c>
      <c r="FJ25" s="15">
        <f t="shared" si="75"/>
        <v>0</v>
      </c>
      <c r="FK25" s="42" t="s">
        <v>33</v>
      </c>
      <c r="FL25" s="30">
        <f>IF(FK25="x",'Gemensamma Tjänster'!$A29,0)</f>
        <v>249485</v>
      </c>
      <c r="FM25" s="33">
        <f t="shared" si="76"/>
        <v>2.3753782148440265E-2</v>
      </c>
      <c r="FN25" s="15">
        <f t="shared" si="77"/>
        <v>0</v>
      </c>
      <c r="FO25" s="42" t="s">
        <v>33</v>
      </c>
      <c r="FP25" s="30">
        <f>IF(FO25="x",'Gemensamma Tjänster'!$A29,0)</f>
        <v>249485</v>
      </c>
      <c r="FQ25" s="33">
        <f t="shared" si="78"/>
        <v>2.3753782148440265E-2</v>
      </c>
      <c r="FR25" s="15">
        <f t="shared" si="79"/>
        <v>0</v>
      </c>
      <c r="FS25" s="42" t="s">
        <v>33</v>
      </c>
      <c r="FT25" s="30">
        <f>IF(FS25="x",'Gemensamma Tjänster'!$A29,0)</f>
        <v>249485</v>
      </c>
      <c r="FU25" s="33">
        <f t="shared" si="80"/>
        <v>2.3753782148440265E-2</v>
      </c>
      <c r="FV25" s="15">
        <f t="shared" si="81"/>
        <v>0</v>
      </c>
      <c r="FW25" s="42" t="s">
        <v>33</v>
      </c>
      <c r="FX25" s="30">
        <f>IF(FW25="x",'Gemensamma Tjänster'!$A29,0)</f>
        <v>249485</v>
      </c>
      <c r="FY25" s="33">
        <f t="shared" si="82"/>
        <v>2.3753782148440265E-2</v>
      </c>
      <c r="FZ25" s="15">
        <f t="shared" si="83"/>
        <v>0</v>
      </c>
      <c r="GA25" s="42" t="s">
        <v>33</v>
      </c>
      <c r="GB25" s="30">
        <f>IF(GA25="x",'Gemensamma Tjänster'!$A29,0)</f>
        <v>249485</v>
      </c>
      <c r="GC25" s="33">
        <f t="shared" si="84"/>
        <v>2.3753782148440265E-2</v>
      </c>
      <c r="GD25" s="15">
        <f t="shared" si="85"/>
        <v>0</v>
      </c>
      <c r="GE25" s="42" t="s">
        <v>33</v>
      </c>
      <c r="GF25" s="30">
        <f>IF(GE25="x",'Gemensamma Tjänster'!$A29,0)</f>
        <v>249485</v>
      </c>
      <c r="GG25" s="33">
        <f t="shared" si="86"/>
        <v>2.3753782148440265E-2</v>
      </c>
      <c r="GH25" s="15">
        <f t="shared" si="87"/>
        <v>0</v>
      </c>
      <c r="GI25" s="42" t="s">
        <v>33</v>
      </c>
      <c r="GJ25" s="30">
        <f>IF(GI25="x",'Gemensamma Tjänster'!$A29,0)</f>
        <v>249485</v>
      </c>
      <c r="GK25" s="33">
        <f t="shared" si="88"/>
        <v>2.3753782148440265E-2</v>
      </c>
      <c r="GL25" s="15">
        <f t="shared" si="89"/>
        <v>0</v>
      </c>
      <c r="GM25" s="42" t="s">
        <v>33</v>
      </c>
      <c r="GN25" s="30">
        <f>IF(GM25="x",'Gemensamma Tjänster'!$A29,0)</f>
        <v>249485</v>
      </c>
      <c r="GO25" s="33">
        <f t="shared" si="90"/>
        <v>2.3753782148440265E-2</v>
      </c>
      <c r="GP25" s="15">
        <f t="shared" si="91"/>
        <v>0</v>
      </c>
    </row>
    <row r="26" spans="1:198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89"/>
      <c r="AA26" s="29"/>
      <c r="AB26" s="29"/>
      <c r="AC26" s="29"/>
      <c r="AD26" s="29"/>
      <c r="AE26" s="29"/>
      <c r="AF26" s="29"/>
      <c r="AG26" s="29"/>
      <c r="AH26" s="210" t="s">
        <v>445</v>
      </c>
      <c r="AI26" s="29"/>
      <c r="AJ26" s="29"/>
      <c r="AK26" s="29"/>
      <c r="AL26" s="210" t="s">
        <v>445</v>
      </c>
      <c r="AM26" s="29"/>
      <c r="AN26" s="29"/>
      <c r="AO26" s="29"/>
      <c r="AP26" s="210" t="s">
        <v>445</v>
      </c>
      <c r="AQ26" s="29"/>
      <c r="AR26" s="29"/>
      <c r="AS26" s="29"/>
      <c r="AT26" s="210" t="s">
        <v>138</v>
      </c>
      <c r="AU26" s="29"/>
      <c r="AV26" s="29"/>
      <c r="AW26" s="29"/>
      <c r="AX26" s="29" t="s">
        <v>435</v>
      </c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12" t="s">
        <v>441</v>
      </c>
      <c r="BK26" s="29"/>
      <c r="BL26" s="29"/>
      <c r="BM26" s="29"/>
      <c r="BN26" s="219" t="s">
        <v>338</v>
      </c>
      <c r="BO26" s="29"/>
      <c r="BP26" s="29"/>
      <c r="BQ26" s="29"/>
      <c r="BR26" s="210" t="s">
        <v>448</v>
      </c>
      <c r="BS26" s="29"/>
      <c r="BT26" s="29"/>
      <c r="BU26" s="29"/>
      <c r="BV26" s="29" t="s">
        <v>392</v>
      </c>
      <c r="BW26" s="29"/>
      <c r="BX26" s="29"/>
      <c r="BY26" s="29"/>
      <c r="BZ26" s="210" t="s">
        <v>439</v>
      </c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</row>
    <row r="27" spans="1:198" s="29" customFormat="1" ht="15.6" customHeight="1" x14ac:dyDescent="0.2">
      <c r="A27" s="29" t="s">
        <v>36</v>
      </c>
      <c r="F27" s="29" t="s">
        <v>65</v>
      </c>
      <c r="J27" s="29" t="s">
        <v>65</v>
      </c>
      <c r="N27" s="29" t="s">
        <v>65</v>
      </c>
      <c r="R27" s="29" t="s">
        <v>65</v>
      </c>
      <c r="V27" s="281" t="s">
        <v>65</v>
      </c>
      <c r="Z27" s="281" t="s">
        <v>65</v>
      </c>
      <c r="AD27" s="29" t="s">
        <v>65</v>
      </c>
      <c r="AH27" s="219" t="s">
        <v>242</v>
      </c>
      <c r="AI27" s="242"/>
      <c r="AJ27" s="242"/>
      <c r="AK27" s="242"/>
      <c r="AL27" s="219" t="s">
        <v>71</v>
      </c>
      <c r="AM27" s="242"/>
      <c r="AN27" s="242"/>
      <c r="AO27" s="242"/>
      <c r="AP27" s="219" t="s">
        <v>126</v>
      </c>
      <c r="AT27" s="29" t="s">
        <v>104</v>
      </c>
      <c r="AX27" s="29" t="s">
        <v>288</v>
      </c>
      <c r="BB27" s="29" t="s">
        <v>65</v>
      </c>
      <c r="BF27" s="29" t="s">
        <v>65</v>
      </c>
      <c r="BJ27" s="29" t="s">
        <v>65</v>
      </c>
      <c r="BN27" s="29" t="s">
        <v>65</v>
      </c>
      <c r="BR27" s="29" t="s">
        <v>447</v>
      </c>
      <c r="BV27" s="29" t="s">
        <v>327</v>
      </c>
      <c r="BZ27" s="29" t="s">
        <v>360</v>
      </c>
      <c r="CD27" s="29" t="s">
        <v>65</v>
      </c>
      <c r="CH27" s="29" t="s">
        <v>65</v>
      </c>
      <c r="CL27" s="29" t="s">
        <v>65</v>
      </c>
      <c r="CP27" s="29" t="s">
        <v>65</v>
      </c>
      <c r="CT27" s="29" t="s">
        <v>65</v>
      </c>
      <c r="CX27" s="29" t="s">
        <v>388</v>
      </c>
      <c r="DB27" s="29" t="s">
        <v>65</v>
      </c>
      <c r="DF27" s="29" t="s">
        <v>305</v>
      </c>
      <c r="DJ27" s="29" t="s">
        <v>162</v>
      </c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</row>
    <row r="28" spans="1:198" x14ac:dyDescent="0.25">
      <c r="A28" s="29" t="s">
        <v>37</v>
      </c>
      <c r="B28" s="29"/>
      <c r="C28" s="29"/>
      <c r="D28" s="29"/>
      <c r="E28" s="29"/>
      <c r="F28" s="29" t="s">
        <v>66</v>
      </c>
      <c r="G28" s="29"/>
      <c r="H28" s="29"/>
      <c r="I28" s="29"/>
      <c r="J28" s="29" t="s">
        <v>66</v>
      </c>
      <c r="K28" s="29" t="s">
        <v>35</v>
      </c>
      <c r="L28" s="29"/>
      <c r="M28" s="29"/>
      <c r="N28" s="29" t="s">
        <v>66</v>
      </c>
      <c r="O28" s="29"/>
      <c r="P28" s="29"/>
      <c r="Q28" s="29"/>
      <c r="R28" s="29" t="s">
        <v>66</v>
      </c>
      <c r="S28" s="29"/>
      <c r="T28" s="29"/>
      <c r="U28" s="29"/>
      <c r="V28" s="29" t="s">
        <v>66</v>
      </c>
      <c r="W28" s="29"/>
      <c r="X28" s="29"/>
      <c r="Y28" s="29"/>
      <c r="Z28" s="29" t="s">
        <v>66</v>
      </c>
      <c r="AA28" s="29"/>
      <c r="AB28" s="29"/>
      <c r="AC28" s="29"/>
      <c r="AD28" s="29" t="s">
        <v>66</v>
      </c>
      <c r="AE28" s="29"/>
      <c r="AF28" s="29"/>
      <c r="AG28" s="29"/>
      <c r="AH28" s="29" t="s">
        <v>38</v>
      </c>
      <c r="AI28" s="242"/>
      <c r="AJ28" s="242"/>
      <c r="AK28" s="242"/>
      <c r="AL28" s="219" t="s">
        <v>43</v>
      </c>
      <c r="AM28" s="242"/>
      <c r="AN28" s="242"/>
      <c r="AO28" s="242"/>
      <c r="AP28" s="219" t="s">
        <v>67</v>
      </c>
      <c r="AQ28" s="29"/>
      <c r="AR28" s="29"/>
      <c r="AS28" s="29"/>
      <c r="AT28" s="29" t="s">
        <v>34</v>
      </c>
      <c r="AU28" s="29"/>
      <c r="AV28" s="29"/>
      <c r="AW28" s="29"/>
      <c r="AX28" s="29"/>
      <c r="AY28" s="29"/>
      <c r="AZ28" s="29"/>
      <c r="BA28" s="29"/>
      <c r="BB28" s="29" t="s">
        <v>66</v>
      </c>
      <c r="BC28" s="29"/>
      <c r="BD28" s="29"/>
      <c r="BE28" s="29"/>
      <c r="BF28" s="29" t="s">
        <v>66</v>
      </c>
      <c r="BG28" s="29"/>
      <c r="BH28" s="29"/>
      <c r="BI28" s="29"/>
      <c r="BJ28" s="29" t="s">
        <v>66</v>
      </c>
      <c r="BK28" s="29"/>
      <c r="BL28" s="29"/>
      <c r="BM28" s="29"/>
      <c r="BN28" s="29" t="s">
        <v>66</v>
      </c>
      <c r="BO28" s="29"/>
      <c r="BP28" s="29"/>
      <c r="BQ28" s="29"/>
      <c r="BR28" s="29"/>
      <c r="BS28" s="29"/>
      <c r="BT28" s="29"/>
      <c r="BU28" s="29"/>
      <c r="BV28" s="29" t="s">
        <v>291</v>
      </c>
      <c r="BW28" s="29"/>
      <c r="BX28" s="29"/>
      <c r="BY28" s="29"/>
      <c r="BZ28" s="29"/>
      <c r="CA28" s="29"/>
      <c r="CB28" s="29"/>
      <c r="CC28" s="29"/>
      <c r="CD28" s="29" t="s">
        <v>66</v>
      </c>
      <c r="CE28" s="29"/>
      <c r="CF28" s="29"/>
      <c r="CG28" s="29"/>
      <c r="CH28" s="29" t="s">
        <v>66</v>
      </c>
      <c r="CI28" s="29"/>
      <c r="CJ28" s="29"/>
      <c r="CK28" s="29"/>
      <c r="CL28" s="29" t="s">
        <v>66</v>
      </c>
      <c r="CM28" s="29"/>
      <c r="CN28" s="29"/>
      <c r="CO28" s="29"/>
      <c r="CP28" s="29" t="s">
        <v>66</v>
      </c>
      <c r="CQ28" s="29"/>
      <c r="CR28" s="29"/>
      <c r="CS28" s="29"/>
      <c r="CT28" s="29" t="s">
        <v>66</v>
      </c>
      <c r="CU28" s="29"/>
      <c r="CV28" s="29"/>
      <c r="CW28" s="29"/>
      <c r="CX28" s="29" t="s">
        <v>66</v>
      </c>
      <c r="CY28" s="29"/>
      <c r="CZ28" s="29"/>
      <c r="DA28" s="29"/>
      <c r="DB28" s="29" t="s">
        <v>66</v>
      </c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</row>
    <row r="29" spans="1:198" x14ac:dyDescent="0.25">
      <c r="A29" s="29" t="s">
        <v>349</v>
      </c>
      <c r="B29" s="29"/>
      <c r="C29" s="29"/>
      <c r="D29" s="29"/>
      <c r="E29" s="29"/>
      <c r="F29" s="29" t="s">
        <v>32</v>
      </c>
      <c r="G29" s="29"/>
      <c r="H29" s="29"/>
      <c r="I29" s="29"/>
      <c r="J29" s="29" t="s">
        <v>32</v>
      </c>
      <c r="K29" s="29"/>
      <c r="L29" s="29"/>
      <c r="M29" s="29"/>
      <c r="N29" s="29" t="s">
        <v>32</v>
      </c>
      <c r="O29" s="29"/>
      <c r="P29" s="29"/>
      <c r="Q29" s="29"/>
      <c r="R29" s="29" t="s">
        <v>32</v>
      </c>
      <c r="S29" s="29"/>
      <c r="T29" s="29"/>
      <c r="U29" s="29"/>
      <c r="V29" s="29" t="s">
        <v>32</v>
      </c>
      <c r="W29" s="29"/>
      <c r="X29" s="29"/>
      <c r="Y29" s="29"/>
      <c r="Z29" s="29" t="s">
        <v>32</v>
      </c>
      <c r="AA29" s="29"/>
      <c r="AB29" s="29"/>
      <c r="AC29" s="29"/>
      <c r="AD29" s="29" t="s">
        <v>32</v>
      </c>
      <c r="AE29" s="29"/>
      <c r="AF29" s="29"/>
      <c r="AG29" s="29"/>
      <c r="AH29" s="29" t="s">
        <v>348</v>
      </c>
      <c r="AI29" s="29"/>
      <c r="AJ29" s="29"/>
      <c r="AK29" s="29"/>
      <c r="AL29" s="29" t="s">
        <v>306</v>
      </c>
      <c r="AM29" s="29"/>
      <c r="AN29" s="29"/>
      <c r="AO29" s="29"/>
      <c r="AP29" s="29" t="s">
        <v>348</v>
      </c>
      <c r="AQ29" s="29"/>
      <c r="AR29" s="29"/>
      <c r="AS29" s="29"/>
      <c r="AT29" s="29" t="s">
        <v>296</v>
      </c>
      <c r="AU29" s="29"/>
      <c r="AV29" s="29"/>
      <c r="AW29" s="29"/>
      <c r="AX29" s="29" t="s">
        <v>434</v>
      </c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 t="s">
        <v>442</v>
      </c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 t="s">
        <v>292</v>
      </c>
      <c r="BW29" s="29"/>
      <c r="BX29" s="29"/>
      <c r="BY29" s="29"/>
      <c r="BZ29" s="29" t="s">
        <v>348</v>
      </c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 t="s">
        <v>364</v>
      </c>
      <c r="CQ29" s="29"/>
      <c r="CR29" s="29"/>
      <c r="CS29" s="29"/>
      <c r="CT29" s="29"/>
      <c r="CU29" s="29"/>
      <c r="CV29" s="29"/>
      <c r="CW29" s="29"/>
      <c r="CX29" s="29" t="s">
        <v>389</v>
      </c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</row>
    <row r="30" spans="1:198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42"/>
      <c r="O30" s="29"/>
      <c r="P30" s="29"/>
      <c r="Q30" s="29"/>
      <c r="R30" s="242"/>
      <c r="S30" s="29"/>
      <c r="T30" s="29"/>
      <c r="U30" s="29"/>
      <c r="V30" s="29"/>
      <c r="W30" s="29"/>
      <c r="X30" s="29"/>
      <c r="Y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M30" s="29"/>
      <c r="AN30" s="29"/>
      <c r="AO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C30" s="29"/>
      <c r="BD30" s="29"/>
      <c r="BE30" s="29"/>
      <c r="BF30" s="29"/>
      <c r="BG30" s="29"/>
      <c r="BH30" s="29"/>
      <c r="BI30" s="29"/>
      <c r="BJ30" s="21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8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</row>
    <row r="31" spans="1:198" hidden="1" outlineLevel="1" x14ac:dyDescent="0.25">
      <c r="A31" s="7" t="s">
        <v>68</v>
      </c>
      <c r="J31" s="242"/>
      <c r="K31" s="29"/>
      <c r="L31" s="29"/>
      <c r="M31" s="29"/>
      <c r="N31" s="29"/>
      <c r="O31" s="29"/>
      <c r="P31" s="29"/>
      <c r="Q31" s="29"/>
      <c r="R31" s="89"/>
      <c r="S31" s="29"/>
      <c r="T31" s="29"/>
      <c r="U31" s="29"/>
      <c r="V31" s="29"/>
      <c r="W31" s="29"/>
      <c r="X31" s="29"/>
      <c r="Y31" s="29"/>
      <c r="Z31" s="89"/>
      <c r="AA31" s="29"/>
      <c r="AB31" s="29"/>
      <c r="AC31" s="29"/>
      <c r="AD31" s="29"/>
      <c r="AE31" s="29"/>
      <c r="AF31" s="29"/>
      <c r="AG31" s="29"/>
      <c r="AH31" s="89"/>
      <c r="AI31" s="29"/>
      <c r="AJ31" s="29"/>
      <c r="AK31" s="29"/>
      <c r="AL31" s="219" t="s">
        <v>426</v>
      </c>
      <c r="AM31" s="29"/>
      <c r="AN31" s="29"/>
      <c r="AO31" s="29"/>
      <c r="AP31" s="89"/>
      <c r="AQ31" s="29"/>
      <c r="AR31" s="29"/>
      <c r="AS31" s="29"/>
      <c r="AT31" s="89"/>
      <c r="AU31" s="29"/>
      <c r="AV31" s="29"/>
      <c r="AW31" s="29"/>
      <c r="AX31" s="89"/>
      <c r="AY31" s="29"/>
      <c r="AZ31" s="29"/>
      <c r="BA31" s="29"/>
      <c r="BB31" s="29"/>
      <c r="BC31" s="29"/>
      <c r="BD31" s="29"/>
      <c r="BE31" s="29"/>
      <c r="BF31" s="89"/>
      <c r="BG31" s="29"/>
      <c r="BH31" s="29"/>
      <c r="BI31" s="29"/>
      <c r="BJ31" s="29"/>
      <c r="BK31" s="29"/>
      <c r="BL31" s="29"/>
      <c r="BM31" s="29"/>
      <c r="BN31" s="89"/>
      <c r="BO31" s="29"/>
      <c r="BP31" s="29"/>
      <c r="BR31" s="29"/>
      <c r="BV31" t="s">
        <v>290</v>
      </c>
      <c r="BZ31" s="89"/>
      <c r="CD31" s="89"/>
      <c r="CP31" s="29"/>
    </row>
    <row r="32" spans="1:198" hidden="1" outlineLevel="1" x14ac:dyDescent="0.25">
      <c r="A32" s="8" t="s">
        <v>267</v>
      </c>
      <c r="C32" s="29"/>
      <c r="D32" s="29"/>
      <c r="E32" s="29"/>
      <c r="F32" s="227" t="s">
        <v>272</v>
      </c>
      <c r="G32" s="29"/>
      <c r="H32" s="29"/>
      <c r="I32" s="29"/>
      <c r="J32" s="227" t="s">
        <v>272</v>
      </c>
      <c r="K32" s="29"/>
      <c r="L32" s="29"/>
      <c r="M32" s="29"/>
      <c r="N32" s="227" t="s">
        <v>272</v>
      </c>
      <c r="O32" s="29"/>
      <c r="P32" s="29"/>
      <c r="Q32" s="29"/>
      <c r="R32" s="227" t="s">
        <v>272</v>
      </c>
      <c r="S32" s="29"/>
      <c r="T32" s="29"/>
      <c r="U32" s="29"/>
      <c r="V32" s="227" t="s">
        <v>272</v>
      </c>
      <c r="W32" s="29"/>
      <c r="X32" s="29"/>
      <c r="Y32" s="29"/>
      <c r="Z32" s="227" t="s">
        <v>272</v>
      </c>
      <c r="AA32" s="29"/>
      <c r="AB32" s="29"/>
      <c r="AC32" s="29"/>
      <c r="AD32" s="227" t="s">
        <v>272</v>
      </c>
      <c r="AE32" s="29"/>
      <c r="AF32" s="29"/>
      <c r="AG32" s="29"/>
      <c r="AH32" s="227" t="s">
        <v>272</v>
      </c>
      <c r="AI32" s="29"/>
      <c r="AJ32" s="29"/>
      <c r="AK32" s="29"/>
      <c r="AL32" s="227" t="s">
        <v>272</v>
      </c>
      <c r="AM32" s="29"/>
      <c r="AN32" s="29"/>
      <c r="AO32" s="29"/>
      <c r="AP32" s="227" t="s">
        <v>272</v>
      </c>
      <c r="AQ32" s="29"/>
      <c r="AR32" s="29"/>
      <c r="AS32" s="29"/>
      <c r="AT32" s="227" t="s">
        <v>272</v>
      </c>
      <c r="AU32" s="29"/>
      <c r="AV32" s="29"/>
      <c r="AW32" s="29"/>
      <c r="AX32" s="227" t="s">
        <v>272</v>
      </c>
      <c r="AY32" s="29"/>
      <c r="AZ32" s="29"/>
      <c r="BA32" s="29"/>
      <c r="BB32" s="227" t="s">
        <v>272</v>
      </c>
      <c r="BC32" s="29"/>
      <c r="BD32" s="29"/>
      <c r="BE32" s="29"/>
      <c r="BF32" s="227" t="s">
        <v>272</v>
      </c>
      <c r="BG32" s="29"/>
      <c r="BH32" s="29"/>
      <c r="BI32" s="29"/>
      <c r="BJ32" s="227" t="s">
        <v>272</v>
      </c>
      <c r="BK32" s="29"/>
      <c r="BL32" s="29"/>
      <c r="BM32" s="29"/>
      <c r="BN32" s="227" t="s">
        <v>272</v>
      </c>
      <c r="BO32" s="29"/>
      <c r="BP32" s="29"/>
      <c r="BR32" s="227" t="s">
        <v>269</v>
      </c>
      <c r="BV32" s="227" t="s">
        <v>272</v>
      </c>
      <c r="BZ32" s="227" t="s">
        <v>272</v>
      </c>
      <c r="CD32" s="227" t="s">
        <v>272</v>
      </c>
      <c r="CH32" s="227" t="s">
        <v>272</v>
      </c>
      <c r="CL32" s="227" t="s">
        <v>272</v>
      </c>
      <c r="CP32" s="227" t="s">
        <v>272</v>
      </c>
      <c r="CT32" s="212" t="s">
        <v>402</v>
      </c>
      <c r="CX32" s="212" t="s">
        <v>161</v>
      </c>
      <c r="DB32" s="29"/>
      <c r="DF32" s="29"/>
      <c r="DJ32" s="29"/>
    </row>
    <row r="33" spans="1:106" hidden="1" outlineLevel="1" x14ac:dyDescent="0.25">
      <c r="A33" s="209" t="s">
        <v>268</v>
      </c>
      <c r="F33" s="5"/>
      <c r="G33" s="5"/>
      <c r="H33" s="5"/>
      <c r="I33" s="5"/>
      <c r="J33" s="5"/>
      <c r="K33" s="29"/>
      <c r="L33" s="29"/>
      <c r="M33" s="29"/>
      <c r="N33" s="5"/>
      <c r="O33" s="29"/>
      <c r="P33" s="29"/>
      <c r="Q33" s="29"/>
      <c r="R33" s="29"/>
      <c r="S33" s="29"/>
      <c r="T33" s="29"/>
      <c r="U33" s="29"/>
      <c r="V33" s="5"/>
      <c r="W33" s="29"/>
      <c r="X33" s="29"/>
      <c r="Y33" s="29"/>
      <c r="Z33" s="242" t="s">
        <v>410</v>
      </c>
      <c r="AA33" s="29"/>
      <c r="AB33" s="29"/>
      <c r="AC33" s="29"/>
      <c r="AD33" s="5"/>
      <c r="AE33" s="29"/>
      <c r="AF33" s="29"/>
      <c r="AG33" s="29"/>
      <c r="AH33" s="213" t="s">
        <v>307</v>
      </c>
      <c r="AI33" s="29"/>
      <c r="AJ33" s="29"/>
      <c r="AK33" s="29"/>
      <c r="AL33" s="213" t="s">
        <v>159</v>
      </c>
      <c r="AM33" s="29"/>
      <c r="AN33" s="29"/>
      <c r="AO33" s="29"/>
      <c r="AP33" s="213" t="s">
        <v>159</v>
      </c>
      <c r="AQ33" s="29"/>
      <c r="AR33" s="29"/>
      <c r="AS33" s="29"/>
      <c r="AT33" s="213" t="s">
        <v>159</v>
      </c>
      <c r="AU33" s="29"/>
      <c r="AV33" s="29"/>
      <c r="AW33" s="29"/>
      <c r="AX33" s="5"/>
      <c r="AY33" s="29"/>
      <c r="AZ33" s="29"/>
      <c r="BA33" s="29"/>
      <c r="BC33" s="29"/>
      <c r="BD33" s="29"/>
      <c r="BE33" s="29"/>
      <c r="BG33" s="29"/>
      <c r="BH33" s="29"/>
      <c r="BI33" s="29"/>
      <c r="BJ33" s="29"/>
      <c r="BK33" s="29"/>
      <c r="BL33" s="29"/>
      <c r="BM33" s="29"/>
      <c r="BN33" s="5"/>
      <c r="BO33" s="29"/>
      <c r="BP33" s="29"/>
      <c r="BR33" s="213" t="s">
        <v>159</v>
      </c>
      <c r="BZ33" s="213" t="s">
        <v>159</v>
      </c>
      <c r="CL33" s="242" t="s">
        <v>234</v>
      </c>
    </row>
    <row r="34" spans="1:106" hidden="1" outlineLevel="1" x14ac:dyDescent="0.25">
      <c r="A34" t="s">
        <v>68</v>
      </c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 t="s">
        <v>271</v>
      </c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 t="s">
        <v>271</v>
      </c>
      <c r="AM34" s="29"/>
      <c r="AN34" s="29"/>
      <c r="AO34" s="29"/>
      <c r="AP34" s="29" t="s">
        <v>271</v>
      </c>
      <c r="AQ34" s="29"/>
      <c r="AR34" s="29"/>
      <c r="AS34" s="29"/>
      <c r="AT34" s="29"/>
      <c r="AU34" s="29"/>
      <c r="AV34" s="29"/>
      <c r="AW34" s="29"/>
      <c r="AX34" s="29" t="s">
        <v>271</v>
      </c>
      <c r="AY34" s="29"/>
      <c r="AZ34" s="29"/>
      <c r="BA34" s="29"/>
      <c r="BB34" t="s">
        <v>271</v>
      </c>
      <c r="BC34" s="29"/>
      <c r="BD34" s="29"/>
      <c r="BE34" s="29"/>
      <c r="BF34" t="s">
        <v>271</v>
      </c>
      <c r="BG34" s="29"/>
      <c r="BH34" s="29"/>
      <c r="BI34" s="29"/>
      <c r="BJ34" s="29"/>
      <c r="BK34" s="29"/>
      <c r="BL34" s="29"/>
      <c r="BM34" s="29"/>
      <c r="BN34" s="29" t="s">
        <v>271</v>
      </c>
      <c r="BO34" s="29"/>
      <c r="BP34" s="29"/>
      <c r="BR34" s="258" t="s">
        <v>423</v>
      </c>
      <c r="BV34" t="s">
        <v>271</v>
      </c>
      <c r="BZ34" t="s">
        <v>438</v>
      </c>
      <c r="CD34" t="s">
        <v>271</v>
      </c>
      <c r="CL34" t="s">
        <v>271</v>
      </c>
      <c r="CP34" t="s">
        <v>271</v>
      </c>
      <c r="CT34" t="s">
        <v>271</v>
      </c>
      <c r="CX34" t="s">
        <v>271</v>
      </c>
    </row>
    <row r="35" spans="1:106" hidden="1" outlineLevel="1" x14ac:dyDescent="0.25">
      <c r="A35" s="29" t="s">
        <v>273</v>
      </c>
      <c r="B35" s="29"/>
      <c r="C35" s="29"/>
      <c r="D35" s="29"/>
      <c r="E35" s="29"/>
      <c r="F35" s="227" t="s">
        <v>280</v>
      </c>
      <c r="G35" s="29"/>
      <c r="H35" s="29"/>
      <c r="I35" s="29"/>
      <c r="J35" s="227" t="s">
        <v>164</v>
      </c>
      <c r="K35" s="29"/>
      <c r="L35" s="29"/>
      <c r="M35" s="29"/>
      <c r="N35" s="227" t="s">
        <v>164</v>
      </c>
      <c r="O35" s="29"/>
      <c r="P35" s="29"/>
      <c r="Q35" s="29"/>
      <c r="R35" s="227" t="s">
        <v>164</v>
      </c>
      <c r="S35" s="29"/>
      <c r="T35" s="29"/>
      <c r="U35" s="29"/>
      <c r="V35" s="227" t="s">
        <v>164</v>
      </c>
      <c r="W35" s="29"/>
      <c r="X35" s="29"/>
      <c r="Y35" s="29"/>
      <c r="Z35" s="227" t="s">
        <v>164</v>
      </c>
      <c r="AA35" s="29"/>
      <c r="AB35" s="29"/>
      <c r="AC35" s="29"/>
      <c r="AD35" s="227" t="s">
        <v>164</v>
      </c>
      <c r="AE35" s="29"/>
      <c r="AF35" s="29"/>
      <c r="AG35" s="29"/>
      <c r="AH35" s="227" t="s">
        <v>164</v>
      </c>
      <c r="AI35" s="29"/>
      <c r="AJ35" s="29"/>
      <c r="AK35" s="29"/>
      <c r="AL35" s="227" t="s">
        <v>164</v>
      </c>
      <c r="AM35" s="29"/>
      <c r="AN35" s="29"/>
      <c r="AO35" s="29"/>
      <c r="AP35" s="227" t="s">
        <v>164</v>
      </c>
      <c r="AQ35" s="29"/>
      <c r="AR35" s="29"/>
      <c r="AS35" s="29"/>
      <c r="AT35" s="227" t="s">
        <v>164</v>
      </c>
      <c r="AU35" s="29"/>
      <c r="AV35" s="29"/>
      <c r="AW35" s="29"/>
      <c r="AX35" s="227" t="s">
        <v>164</v>
      </c>
      <c r="AY35" s="29"/>
      <c r="AZ35" s="29"/>
      <c r="BA35" s="29"/>
      <c r="BB35" s="227" t="s">
        <v>164</v>
      </c>
      <c r="BC35" s="29"/>
      <c r="BD35" s="29"/>
      <c r="BE35" s="29"/>
      <c r="BF35" s="227" t="s">
        <v>164</v>
      </c>
      <c r="BG35" s="29"/>
      <c r="BH35" s="29"/>
      <c r="BI35" s="29"/>
      <c r="BJ35" s="227" t="s">
        <v>164</v>
      </c>
      <c r="BK35" s="29"/>
      <c r="BL35" s="29"/>
      <c r="BM35" s="29"/>
      <c r="BN35" s="227" t="s">
        <v>164</v>
      </c>
      <c r="BO35" s="29"/>
      <c r="BP35" s="29"/>
      <c r="BR35" s="214"/>
      <c r="BV35" s="227" t="s">
        <v>164</v>
      </c>
      <c r="BZ35" s="214"/>
      <c r="CD35" s="227" t="s">
        <v>164</v>
      </c>
      <c r="CH35" s="227" t="s">
        <v>164</v>
      </c>
      <c r="CL35" s="230" t="s">
        <v>297</v>
      </c>
    </row>
    <row r="36" spans="1:106" hidden="1" outlineLevel="1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C36" s="29"/>
      <c r="BD36" s="29"/>
      <c r="BE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R36" s="29" t="s">
        <v>449</v>
      </c>
      <c r="BZ36" s="29" t="s">
        <v>440</v>
      </c>
      <c r="CD36" s="29"/>
      <c r="CL36" s="29"/>
    </row>
    <row r="37" spans="1:106" hidden="1" outlineLevel="1" x14ac:dyDescent="0.25">
      <c r="A37" s="29"/>
      <c r="B37" s="29"/>
      <c r="R37" s="29"/>
      <c r="AD37" s="29" t="s">
        <v>186</v>
      </c>
      <c r="BJ37" s="29"/>
    </row>
    <row r="38" spans="1:106" hidden="1" outlineLevel="1" x14ac:dyDescent="0.25">
      <c r="R38" s="29"/>
    </row>
    <row r="39" spans="1:106" hidden="1" outlineLevel="1" x14ac:dyDescent="0.25">
      <c r="R39" s="29"/>
    </row>
    <row r="40" spans="1:106" hidden="1" outlineLevel="1" x14ac:dyDescent="0.25">
      <c r="J40" s="29"/>
      <c r="N40" s="29"/>
      <c r="R40" s="29"/>
      <c r="V40" s="29"/>
      <c r="Z40" s="29"/>
      <c r="AD40" s="29"/>
      <c r="AH40" s="29"/>
      <c r="AL40" s="29"/>
      <c r="AP40" s="29"/>
      <c r="AT40" s="29"/>
      <c r="AX40" s="90"/>
      <c r="BZ40" s="29"/>
      <c r="CD40" s="90"/>
      <c r="CL40" s="29"/>
    </row>
    <row r="41" spans="1:106" collapsed="1" x14ac:dyDescent="0.25">
      <c r="R41" s="29"/>
    </row>
    <row r="42" spans="1:106" x14ac:dyDescent="0.25">
      <c r="R42" s="29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A197-3F10-44AA-9A93-E6894EC9EEA0}">
  <sheetPr>
    <tabColor rgb="FFC00000"/>
  </sheetPr>
  <dimension ref="A1:DN43"/>
  <sheetViews>
    <sheetView zoomScaleNormal="100" workbookViewId="0">
      <pane xSplit="2" ySplit="7" topLeftCell="C8" activePane="bottomRight" state="frozenSplit"/>
      <selection pane="topRight" activeCell="AD1" sqref="AD1"/>
      <selection pane="bottomLeft" activeCell="A28" sqref="A28"/>
      <selection pane="bottomRight" activeCell="N51" sqref="N51"/>
    </sheetView>
  </sheetViews>
  <sheetFormatPr defaultRowHeight="15" outlineLevelRow="1" x14ac:dyDescent="0.25"/>
  <cols>
    <col min="1" max="1" width="36.7109375" customWidth="1"/>
    <col min="2" max="2" width="13.7109375" customWidth="1"/>
    <col min="3" max="3" width="2.7109375" customWidth="1"/>
    <col min="4" max="5" width="15.85546875" hidden="1" customWidth="1"/>
    <col min="6" max="6" width="12.7109375" customWidth="1"/>
    <col min="7" max="7" width="1.85546875" bestFit="1" customWidth="1"/>
    <col min="8" max="8" width="9" hidden="1" customWidth="1"/>
    <col min="9" max="9" width="6.7109375" hidden="1" customWidth="1"/>
    <col min="10" max="10" width="14.85546875" customWidth="1"/>
    <col min="11" max="11" width="1.85546875" bestFit="1" customWidth="1"/>
    <col min="12" max="13" width="10.85546875" hidden="1" customWidth="1"/>
    <col min="14" max="14" width="14.28515625" customWidth="1"/>
    <col min="15" max="15" width="1.85546875" bestFit="1" customWidth="1"/>
    <col min="16" max="17" width="0" hidden="1" customWidth="1"/>
    <col min="18" max="18" width="13.140625" customWidth="1"/>
    <col min="19" max="19" width="1.85546875" bestFit="1" customWidth="1"/>
    <col min="20" max="21" width="0" hidden="1" customWidth="1"/>
    <col min="22" max="22" width="14.28515625" customWidth="1"/>
    <col min="23" max="23" width="1.85546875" bestFit="1" customWidth="1"/>
    <col min="24" max="25" width="0" hidden="1" customWidth="1"/>
    <col min="26" max="26" width="12.85546875" customWidth="1"/>
    <col min="27" max="27" width="1.7109375" customWidth="1"/>
    <col min="28" max="29" width="15.85546875" hidden="1" customWidth="1"/>
    <col min="30" max="30" width="14.28515625" customWidth="1"/>
    <col min="31" max="31" width="2.28515625" customWidth="1"/>
    <col min="32" max="33" width="16.42578125" hidden="1" customWidth="1"/>
    <col min="34" max="34" width="13.85546875" customWidth="1"/>
    <col min="35" max="35" width="1.85546875" customWidth="1"/>
    <col min="36" max="37" width="15" hidden="1" customWidth="1"/>
    <col min="38" max="38" width="13.28515625" customWidth="1"/>
    <col min="39" max="39" width="2.28515625" customWidth="1"/>
    <col min="40" max="41" width="15" hidden="1" customWidth="1"/>
    <col min="42" max="42" width="13" customWidth="1"/>
    <col min="43" max="43" width="2.85546875" customWidth="1"/>
    <col min="44" max="45" width="13" hidden="1" customWidth="1"/>
    <col min="46" max="46" width="11.7109375" customWidth="1"/>
    <col min="47" max="47" width="2.85546875" customWidth="1"/>
    <col min="48" max="49" width="13" hidden="1" customWidth="1"/>
    <col min="50" max="50" width="13" customWidth="1"/>
    <col min="51" max="51" width="2.42578125" customWidth="1"/>
    <col min="52" max="53" width="13" hidden="1" customWidth="1"/>
    <col min="54" max="54" width="12.85546875" customWidth="1"/>
    <col min="55" max="55" width="2.7109375" customWidth="1"/>
    <col min="56" max="57" width="13.28515625" hidden="1" customWidth="1"/>
    <col min="58" max="58" width="12.7109375" customWidth="1"/>
    <col min="59" max="59" width="2.7109375" customWidth="1"/>
    <col min="60" max="61" width="13.28515625" hidden="1" customWidth="1"/>
    <col min="62" max="62" width="12.7109375" customWidth="1"/>
    <col min="63" max="63" width="2.7109375" customWidth="1"/>
    <col min="64" max="65" width="13.28515625" hidden="1" customWidth="1"/>
    <col min="66" max="66" width="12.7109375" customWidth="1"/>
    <col min="67" max="67" width="2.7109375" customWidth="1"/>
    <col min="68" max="69" width="13.28515625" hidden="1" customWidth="1"/>
    <col min="70" max="70" width="12.7109375" customWidth="1"/>
    <col min="71" max="71" width="2.7109375" customWidth="1"/>
    <col min="72" max="73" width="13.28515625" hidden="1" customWidth="1"/>
    <col min="74" max="74" width="12.7109375" customWidth="1"/>
    <col min="75" max="75" width="2.7109375" customWidth="1"/>
    <col min="76" max="77" width="13.28515625" hidden="1" customWidth="1"/>
    <col min="78" max="78" width="12.7109375" customWidth="1"/>
    <col min="79" max="79" width="2.7109375" customWidth="1"/>
    <col min="80" max="81" width="13.28515625" hidden="1" customWidth="1"/>
    <col min="82" max="82" width="12.7109375" customWidth="1"/>
    <col min="83" max="83" width="2.7109375" customWidth="1"/>
    <col min="84" max="85" width="13.28515625" hidden="1" customWidth="1"/>
    <col min="86" max="86" width="12.7109375" customWidth="1"/>
    <col min="87" max="87" width="2.7109375" customWidth="1"/>
    <col min="88" max="89" width="13.28515625" hidden="1" customWidth="1"/>
    <col min="90" max="90" width="12.7109375" customWidth="1"/>
    <col min="91" max="91" width="2.7109375" customWidth="1"/>
    <col min="92" max="93" width="13.28515625" hidden="1" customWidth="1"/>
    <col min="94" max="94" width="12.7109375" customWidth="1"/>
    <col min="95" max="95" width="2.7109375" customWidth="1"/>
    <col min="96" max="97" width="13.28515625" hidden="1" customWidth="1"/>
    <col min="98" max="98" width="12.7109375" customWidth="1"/>
    <col min="99" max="99" width="2.7109375" customWidth="1"/>
    <col min="100" max="101" width="13.28515625" hidden="1" customWidth="1"/>
    <col min="102" max="102" width="12.7109375" customWidth="1"/>
    <col min="103" max="103" width="2.7109375" customWidth="1"/>
    <col min="104" max="105" width="13.28515625" hidden="1" customWidth="1"/>
    <col min="106" max="106" width="12.7109375" customWidth="1"/>
    <col min="107" max="107" width="2.7109375" customWidth="1"/>
    <col min="108" max="109" width="13.28515625" hidden="1" customWidth="1"/>
    <col min="110" max="110" width="12.7109375" customWidth="1"/>
    <col min="111" max="111" width="2.7109375" customWidth="1"/>
    <col min="112" max="113" width="13.28515625" hidden="1" customWidth="1"/>
    <col min="114" max="114" width="12.7109375" customWidth="1"/>
    <col min="115" max="115" width="2.7109375" customWidth="1"/>
    <col min="116" max="117" width="13.28515625" hidden="1" customWidth="1"/>
    <col min="118" max="118" width="12.7109375" customWidth="1"/>
  </cols>
  <sheetData>
    <row r="1" spans="1:118" ht="66" customHeight="1" thickBot="1" x14ac:dyDescent="0.3">
      <c r="A1" s="305" t="s">
        <v>419</v>
      </c>
      <c r="B1" s="256" t="s">
        <v>252</v>
      </c>
      <c r="C1" s="44"/>
      <c r="D1" s="45"/>
      <c r="E1" s="45"/>
      <c r="F1" s="45" t="s">
        <v>443</v>
      </c>
      <c r="G1" s="44"/>
      <c r="H1" s="45"/>
      <c r="I1" s="45"/>
      <c r="J1" s="45" t="s">
        <v>375</v>
      </c>
      <c r="K1" s="44"/>
      <c r="L1" s="45"/>
      <c r="M1" s="45"/>
      <c r="N1" s="45" t="s">
        <v>315</v>
      </c>
      <c r="O1" s="44"/>
      <c r="P1" s="45"/>
      <c r="Q1" s="45"/>
      <c r="R1" s="46" t="s">
        <v>424</v>
      </c>
      <c r="S1" s="44"/>
      <c r="T1" s="45"/>
      <c r="U1" s="45"/>
      <c r="V1" s="45"/>
      <c r="W1" s="44"/>
      <c r="X1" s="45"/>
      <c r="Y1" s="45"/>
      <c r="Z1" s="46"/>
      <c r="AA1" s="44"/>
      <c r="AB1" s="45"/>
      <c r="AC1" s="45"/>
      <c r="AD1" s="257"/>
      <c r="AE1" s="44"/>
      <c r="AF1" s="45"/>
      <c r="AG1" s="45"/>
      <c r="AH1" s="257"/>
      <c r="AI1" s="44"/>
      <c r="AJ1" s="45"/>
      <c r="AK1" s="45"/>
      <c r="AL1" s="46"/>
      <c r="AM1" s="44"/>
      <c r="AN1" s="45"/>
      <c r="AO1" s="45"/>
      <c r="AP1" s="46"/>
      <c r="AQ1" s="44"/>
      <c r="AR1" s="45"/>
      <c r="AS1" s="45"/>
      <c r="AT1" s="46"/>
      <c r="AU1" s="44"/>
      <c r="AV1" s="45"/>
      <c r="AW1" s="45"/>
      <c r="AX1" s="46"/>
      <c r="AY1" s="44"/>
      <c r="AZ1" s="45"/>
      <c r="BA1" s="45"/>
      <c r="BB1" s="46"/>
      <c r="BC1" s="44"/>
      <c r="BD1" s="45"/>
      <c r="BE1" s="45"/>
      <c r="BF1" s="46"/>
      <c r="BG1" s="44"/>
      <c r="BH1" s="45"/>
      <c r="BI1" s="45"/>
      <c r="BJ1" s="46"/>
      <c r="BK1" s="44"/>
      <c r="BL1" s="45"/>
      <c r="BM1" s="45"/>
      <c r="BN1" s="46"/>
      <c r="BO1" s="44"/>
      <c r="BP1" s="45"/>
      <c r="BQ1" s="45"/>
      <c r="BR1" s="46"/>
      <c r="BS1" s="44"/>
      <c r="BT1" s="45"/>
      <c r="BU1" s="45"/>
      <c r="BV1" s="46"/>
      <c r="BW1" s="44"/>
      <c r="BX1" s="45"/>
      <c r="BY1" s="45"/>
      <c r="BZ1" s="46"/>
      <c r="CA1" s="44"/>
      <c r="CB1" s="45"/>
      <c r="CC1" s="45"/>
      <c r="CD1" s="46"/>
      <c r="CE1" s="44"/>
      <c r="CF1" s="45"/>
      <c r="CG1" s="45"/>
      <c r="CH1" s="46"/>
      <c r="CI1" s="44"/>
      <c r="CJ1" s="45"/>
      <c r="CK1" s="45"/>
      <c r="CL1" s="46"/>
      <c r="CM1" s="44"/>
      <c r="CN1" s="45"/>
      <c r="CO1" s="45"/>
      <c r="CP1" s="46"/>
      <c r="CQ1" s="44"/>
      <c r="CR1" s="45"/>
      <c r="CS1" s="45"/>
      <c r="CT1" s="46"/>
      <c r="CU1" s="44"/>
      <c r="CV1" s="45"/>
      <c r="CW1" s="45"/>
      <c r="CX1" s="46"/>
      <c r="CY1" s="44"/>
      <c r="CZ1" s="45"/>
      <c r="DA1" s="45"/>
      <c r="DB1" s="46"/>
      <c r="DC1" s="44"/>
      <c r="DD1" s="45"/>
      <c r="DE1" s="45"/>
      <c r="DF1" s="46"/>
      <c r="DG1" s="44"/>
      <c r="DH1" s="45"/>
      <c r="DI1" s="45"/>
      <c r="DJ1" s="46"/>
      <c r="DK1" s="44"/>
      <c r="DL1" s="45"/>
      <c r="DM1" s="45"/>
      <c r="DN1" s="46"/>
    </row>
    <row r="2" spans="1:118" ht="15.75" customHeight="1" thickBot="1" x14ac:dyDescent="0.3">
      <c r="A2" s="233"/>
      <c r="B2" s="47"/>
      <c r="C2" s="78"/>
      <c r="D2" s="3"/>
      <c r="E2" s="3"/>
      <c r="F2" s="3">
        <v>8371</v>
      </c>
      <c r="G2" s="78"/>
      <c r="H2" s="3"/>
      <c r="I2" s="3"/>
      <c r="J2" s="3">
        <v>8280</v>
      </c>
      <c r="K2" s="78"/>
      <c r="L2" s="3"/>
      <c r="M2" s="3"/>
      <c r="N2" s="16"/>
      <c r="O2" s="78"/>
      <c r="P2" s="3"/>
      <c r="Q2" s="3"/>
      <c r="R2" s="16"/>
      <c r="S2" s="78"/>
      <c r="T2" s="3"/>
      <c r="U2" s="3"/>
      <c r="V2" s="16"/>
      <c r="W2" s="78"/>
      <c r="X2" s="3"/>
      <c r="Y2" s="3"/>
      <c r="Z2" s="16"/>
      <c r="AA2" s="78"/>
      <c r="AB2" s="3"/>
      <c r="AC2" s="3"/>
      <c r="AD2" s="243"/>
      <c r="AE2" s="78"/>
      <c r="AF2" s="3"/>
      <c r="AG2" s="3"/>
      <c r="AH2" s="16"/>
      <c r="AI2" s="78"/>
      <c r="AJ2" s="3"/>
      <c r="AK2" s="3"/>
      <c r="AL2" s="16"/>
      <c r="AM2" s="78"/>
      <c r="AN2" s="3"/>
      <c r="AO2" s="3"/>
      <c r="AP2" s="16"/>
      <c r="AQ2" s="78"/>
      <c r="AR2" s="3"/>
      <c r="AS2" s="3"/>
      <c r="AT2" s="16"/>
      <c r="AU2" s="78"/>
      <c r="AV2" s="3"/>
      <c r="AW2" s="3"/>
      <c r="AX2" s="16"/>
      <c r="AY2" s="78"/>
      <c r="AZ2" s="3"/>
      <c r="BA2" s="3"/>
      <c r="BB2" s="16"/>
      <c r="BC2" s="78"/>
      <c r="BD2" s="3"/>
      <c r="BE2" s="3"/>
      <c r="BF2" s="16"/>
      <c r="BG2" s="78"/>
      <c r="BH2" s="3"/>
      <c r="BI2" s="3"/>
      <c r="BJ2" s="16"/>
      <c r="BK2" s="78"/>
      <c r="BL2" s="3"/>
      <c r="BM2" s="3"/>
      <c r="BN2" s="16"/>
      <c r="BO2" s="78"/>
      <c r="BP2" s="3"/>
      <c r="BQ2" s="3"/>
      <c r="BR2" s="16"/>
      <c r="BS2" s="78"/>
      <c r="BT2" s="3"/>
      <c r="BU2" s="3"/>
      <c r="BV2" s="16"/>
      <c r="BW2" s="78"/>
      <c r="BX2" s="3"/>
      <c r="BY2" s="3"/>
      <c r="BZ2" s="16"/>
      <c r="CA2" s="78"/>
      <c r="CB2" s="3"/>
      <c r="CC2" s="3"/>
      <c r="CD2" s="16"/>
      <c r="CE2" s="78"/>
      <c r="CF2" s="3"/>
      <c r="CG2" s="3"/>
      <c r="CH2" s="16"/>
      <c r="CI2" s="78"/>
      <c r="CJ2" s="3"/>
      <c r="CK2" s="3"/>
      <c r="CL2" s="16"/>
      <c r="CM2" s="78"/>
      <c r="CN2" s="3"/>
      <c r="CO2" s="3"/>
      <c r="CP2" s="16"/>
      <c r="CQ2" s="78"/>
      <c r="CR2" s="3"/>
      <c r="CS2" s="3"/>
      <c r="CT2" s="16"/>
      <c r="CU2" s="78"/>
      <c r="CV2" s="3"/>
      <c r="CW2" s="3"/>
      <c r="CX2" s="16"/>
      <c r="CY2" s="78"/>
      <c r="CZ2" s="3"/>
      <c r="DA2" s="3"/>
      <c r="DB2" s="16"/>
      <c r="DC2" s="78"/>
      <c r="DD2" s="3"/>
      <c r="DE2" s="3"/>
      <c r="DF2" s="16"/>
      <c r="DG2" s="78"/>
      <c r="DH2" s="3"/>
      <c r="DI2" s="3"/>
      <c r="DJ2" s="16"/>
      <c r="DK2" s="78"/>
      <c r="DL2" s="3"/>
      <c r="DM2" s="3"/>
      <c r="DN2" s="16"/>
    </row>
    <row r="3" spans="1:118" ht="21.2" customHeight="1" thickBot="1" x14ac:dyDescent="0.3">
      <c r="A3" s="304" t="s">
        <v>418</v>
      </c>
      <c r="B3" s="197"/>
      <c r="C3" s="38"/>
      <c r="D3" s="35">
        <f>SUM(D8:D28)</f>
        <v>7876883</v>
      </c>
      <c r="E3" s="36"/>
      <c r="F3" s="295">
        <f>0*1.04</f>
        <v>0</v>
      </c>
      <c r="G3" s="296"/>
      <c r="H3" s="297">
        <f>SUM(H8:H28)</f>
        <v>7782752</v>
      </c>
      <c r="I3" s="297"/>
      <c r="J3" s="295">
        <f>2.8121981*1.04</f>
        <v>2.9246860240000001</v>
      </c>
      <c r="K3" s="296"/>
      <c r="L3" s="297">
        <f>SUM(L8:L28)</f>
        <v>7359892</v>
      </c>
      <c r="M3" s="297"/>
      <c r="N3" s="295">
        <f>0.4692861*0</f>
        <v>0</v>
      </c>
      <c r="O3" s="296"/>
      <c r="P3" s="297">
        <f>SUM(P8:P28)</f>
        <v>4356843</v>
      </c>
      <c r="Q3" s="297"/>
      <c r="R3" s="295">
        <v>0</v>
      </c>
      <c r="S3" s="296"/>
      <c r="T3" s="297">
        <f>SUM(T8:T28)</f>
        <v>7876883</v>
      </c>
      <c r="U3" s="297"/>
      <c r="V3" s="295">
        <v>0</v>
      </c>
      <c r="W3" s="296"/>
      <c r="X3" s="297">
        <f>SUM(X8:X28)</f>
        <v>10502959</v>
      </c>
      <c r="Y3" s="297"/>
      <c r="Z3" s="295"/>
      <c r="AA3" s="199"/>
      <c r="AB3" s="200">
        <f>SUM(AB8:AB28)</f>
        <v>0</v>
      </c>
      <c r="AC3" s="200"/>
      <c r="AD3" s="198"/>
      <c r="AE3" s="199"/>
      <c r="AF3" s="200">
        <f>SUM(AF8:AF28)</f>
        <v>0</v>
      </c>
      <c r="AG3" s="200"/>
      <c r="AH3" s="198"/>
      <c r="AI3" s="199"/>
      <c r="AJ3" s="200">
        <f>SUM(AJ8:AJ28)</f>
        <v>0</v>
      </c>
      <c r="AK3" s="200"/>
      <c r="AL3" s="198"/>
      <c r="AM3" s="199"/>
      <c r="AN3" s="200">
        <f>SUM(AN8:AN28)</f>
        <v>0</v>
      </c>
      <c r="AO3" s="200"/>
      <c r="AP3" s="198"/>
      <c r="AQ3" s="199"/>
      <c r="AR3" s="200">
        <f>SUM(AR8:AR28)</f>
        <v>10502959</v>
      </c>
      <c r="AS3" s="200"/>
      <c r="AT3" s="198"/>
      <c r="AU3" s="199"/>
      <c r="AV3" s="200"/>
      <c r="AW3" s="200"/>
      <c r="AX3" s="198"/>
      <c r="AY3" s="199"/>
      <c r="AZ3" s="200"/>
      <c r="BA3" s="200"/>
      <c r="BB3" s="198"/>
      <c r="BC3" s="199"/>
      <c r="BD3" s="200"/>
      <c r="BE3" s="200"/>
      <c r="BF3" s="198"/>
      <c r="BG3" s="199"/>
      <c r="BH3" s="200"/>
      <c r="BI3" s="200"/>
      <c r="BJ3" s="198"/>
      <c r="BK3" s="199"/>
      <c r="BL3" s="200"/>
      <c r="BM3" s="200"/>
      <c r="BN3" s="198"/>
      <c r="BO3" s="199"/>
      <c r="BP3" s="200"/>
      <c r="BQ3" s="200"/>
      <c r="BR3" s="198"/>
      <c r="BS3" s="199"/>
      <c r="BT3" s="200"/>
      <c r="BU3" s="200"/>
      <c r="BV3" s="198"/>
      <c r="BW3" s="199"/>
      <c r="BX3" s="200"/>
      <c r="BY3" s="200"/>
      <c r="BZ3" s="198"/>
      <c r="CA3" s="199"/>
      <c r="CB3" s="200"/>
      <c r="CC3" s="200"/>
      <c r="CD3" s="198"/>
      <c r="CE3" s="199"/>
      <c r="CF3" s="200"/>
      <c r="CG3" s="200"/>
      <c r="CH3" s="198"/>
      <c r="CI3" s="199"/>
      <c r="CJ3" s="200"/>
      <c r="CK3" s="200"/>
      <c r="CL3" s="198"/>
      <c r="CM3" s="199"/>
      <c r="CN3" s="200"/>
      <c r="CO3" s="200"/>
      <c r="CP3" s="198"/>
      <c r="CQ3" s="199"/>
      <c r="CR3" s="200"/>
      <c r="CS3" s="200"/>
      <c r="CT3" s="198"/>
      <c r="CU3" s="199"/>
      <c r="CV3" s="200"/>
      <c r="CW3" s="200"/>
      <c r="CX3" s="198"/>
      <c r="CY3" s="199"/>
      <c r="CZ3" s="200"/>
      <c r="DA3" s="200"/>
      <c r="DB3" s="198"/>
      <c r="DC3" s="199"/>
      <c r="DD3" s="200"/>
      <c r="DE3" s="200"/>
      <c r="DF3" s="198"/>
      <c r="DG3" s="199"/>
      <c r="DH3" s="200"/>
      <c r="DI3" s="200"/>
      <c r="DJ3" s="198"/>
      <c r="DK3" s="199"/>
      <c r="DL3" s="200"/>
      <c r="DM3" s="200"/>
      <c r="DN3" s="198"/>
    </row>
    <row r="4" spans="1:118" ht="17.649999999999999" customHeight="1" x14ac:dyDescent="0.25">
      <c r="A4" s="201" t="s">
        <v>69</v>
      </c>
      <c r="B4" s="202">
        <f>SUM(B8:B28)</f>
        <v>22762106.002658047</v>
      </c>
      <c r="C4" s="203"/>
      <c r="D4" s="204"/>
      <c r="E4" s="205"/>
      <c r="F4" s="206">
        <f>SUM(F8:F28)</f>
        <v>0</v>
      </c>
      <c r="G4" s="207"/>
      <c r="H4" s="208"/>
      <c r="I4" s="208"/>
      <c r="J4" s="206">
        <f>SUM(J8:J28)</f>
        <v>22762106.002658047</v>
      </c>
      <c r="K4" s="207"/>
      <c r="L4" s="208"/>
      <c r="M4" s="208"/>
      <c r="N4" s="206">
        <f>SUM(N8:N28)</f>
        <v>0</v>
      </c>
      <c r="O4" s="207"/>
      <c r="P4" s="208"/>
      <c r="Q4" s="208"/>
      <c r="R4" s="206">
        <f>SUM(R8:R28)</f>
        <v>0</v>
      </c>
      <c r="S4" s="207"/>
      <c r="T4" s="208"/>
      <c r="U4" s="208"/>
      <c r="V4" s="206">
        <f>SUM(V8:V28)</f>
        <v>0</v>
      </c>
      <c r="W4" s="207"/>
      <c r="X4" s="208"/>
      <c r="Y4" s="208"/>
      <c r="Z4" s="206">
        <f>SUM(Z8:Z28)</f>
        <v>0</v>
      </c>
      <c r="AA4" s="207"/>
      <c r="AB4" s="208"/>
      <c r="AC4" s="208"/>
      <c r="AD4" s="206">
        <f>SUM(AD8:AD28)</f>
        <v>0</v>
      </c>
      <c r="AE4" s="207"/>
      <c r="AF4" s="208"/>
      <c r="AG4" s="208"/>
      <c r="AH4" s="206">
        <f>SUM(AH8:AH28)</f>
        <v>0</v>
      </c>
      <c r="AI4" s="207"/>
      <c r="AJ4" s="208"/>
      <c r="AK4" s="208"/>
      <c r="AL4" s="206">
        <f>SUM(AL8:AL28)</f>
        <v>0</v>
      </c>
      <c r="AM4" s="207"/>
      <c r="AN4" s="208"/>
      <c r="AO4" s="208"/>
      <c r="AP4" s="206">
        <f>SUM(AP8:AP28)</f>
        <v>0</v>
      </c>
      <c r="AQ4" s="207"/>
      <c r="AR4" s="208"/>
      <c r="AS4" s="208"/>
      <c r="AT4" s="206">
        <f>SUM(AT8:AT28)</f>
        <v>0</v>
      </c>
      <c r="AU4" s="207"/>
      <c r="AV4" s="208"/>
      <c r="AW4" s="208"/>
      <c r="AX4" s="206">
        <f>SUM(AX8:AX28)</f>
        <v>0</v>
      </c>
      <c r="AY4" s="207"/>
      <c r="AZ4" s="208"/>
      <c r="BA4" s="208"/>
      <c r="BB4" s="206">
        <f>SUM(BB8:BB28)</f>
        <v>0</v>
      </c>
      <c r="BC4" s="207"/>
      <c r="BD4" s="208"/>
      <c r="BE4" s="208"/>
      <c r="BF4" s="206">
        <f>SUM(BF8:BF28)</f>
        <v>0</v>
      </c>
      <c r="BG4" s="207"/>
      <c r="BH4" s="208"/>
      <c r="BI4" s="208"/>
      <c r="BJ4" s="206">
        <f>SUM(BJ8:BJ28)</f>
        <v>0</v>
      </c>
      <c r="BK4" s="207"/>
      <c r="BL4" s="208"/>
      <c r="BM4" s="208"/>
      <c r="BN4" s="206">
        <f>SUM(BN8:BN28)</f>
        <v>0</v>
      </c>
      <c r="BO4" s="207"/>
      <c r="BP4" s="208"/>
      <c r="BQ4" s="208"/>
      <c r="BR4" s="206">
        <f>SUM(BR8:BR28)</f>
        <v>0</v>
      </c>
      <c r="BS4" s="207"/>
      <c r="BT4" s="208"/>
      <c r="BU4" s="208"/>
      <c r="BV4" s="206">
        <f>SUM(BV8:BV28)</f>
        <v>0</v>
      </c>
      <c r="BW4" s="207"/>
      <c r="BX4" s="208"/>
      <c r="BY4" s="208"/>
      <c r="BZ4" s="206">
        <f>SUM(BZ8:BZ28)</f>
        <v>0</v>
      </c>
      <c r="CA4" s="207"/>
      <c r="CB4" s="208"/>
      <c r="CC4" s="208"/>
      <c r="CD4" s="206">
        <f>SUM(CD8:CD28)</f>
        <v>0</v>
      </c>
      <c r="CE4" s="207"/>
      <c r="CF4" s="208"/>
      <c r="CG4" s="208"/>
      <c r="CH4" s="206">
        <f>SUM(CH8:CH28)</f>
        <v>0</v>
      </c>
      <c r="CI4" s="207"/>
      <c r="CJ4" s="208"/>
      <c r="CK4" s="208"/>
      <c r="CL4" s="206">
        <f>SUM(CL8:CL28)</f>
        <v>0</v>
      </c>
      <c r="CM4" s="207"/>
      <c r="CN4" s="208"/>
      <c r="CO4" s="208"/>
      <c r="CP4" s="206">
        <f>SUM(CP8:CP28)</f>
        <v>0</v>
      </c>
      <c r="CQ4" s="207"/>
      <c r="CR4" s="208"/>
      <c r="CS4" s="208"/>
      <c r="CT4" s="206">
        <f>SUM(CT8:CT28)</f>
        <v>0</v>
      </c>
      <c r="CU4" s="207"/>
      <c r="CV4" s="208"/>
      <c r="CW4" s="208"/>
      <c r="CX4" s="206">
        <f>SUM(CX8:CX28)</f>
        <v>0</v>
      </c>
      <c r="CY4" s="207"/>
      <c r="CZ4" s="208"/>
      <c r="DA4" s="208"/>
      <c r="DB4" s="206">
        <f>SUM(DB8:DB28)</f>
        <v>0</v>
      </c>
      <c r="DC4" s="207"/>
      <c r="DD4" s="208"/>
      <c r="DE4" s="208"/>
      <c r="DF4" s="206">
        <f>SUM(DF8:DF28)</f>
        <v>0</v>
      </c>
      <c r="DG4" s="207"/>
      <c r="DH4" s="208"/>
      <c r="DI4" s="208"/>
      <c r="DJ4" s="206">
        <f>SUM(DJ8:DJ28)</f>
        <v>0</v>
      </c>
      <c r="DK4" s="207"/>
      <c r="DL4" s="208"/>
      <c r="DM4" s="208"/>
      <c r="DN4" s="206">
        <f>SUM(DN8:DN28)</f>
        <v>0</v>
      </c>
    </row>
    <row r="5" spans="1:118" ht="2.1" hidden="1" customHeight="1" x14ac:dyDescent="0.25">
      <c r="A5" s="161"/>
      <c r="B5" s="157"/>
      <c r="C5" s="158"/>
      <c r="D5" s="159"/>
      <c r="E5" s="160"/>
      <c r="F5" s="162"/>
      <c r="G5" s="158"/>
      <c r="H5" s="159"/>
      <c r="I5" s="163"/>
      <c r="J5" s="162"/>
      <c r="K5" s="158"/>
      <c r="L5" s="159"/>
      <c r="M5" s="163"/>
      <c r="N5" s="162"/>
      <c r="O5" s="158"/>
      <c r="P5" s="159"/>
      <c r="Q5" s="163"/>
      <c r="R5" s="162"/>
      <c r="S5" s="158"/>
      <c r="T5" s="159"/>
      <c r="U5" s="163"/>
      <c r="V5" s="162"/>
      <c r="W5" s="158"/>
      <c r="X5" s="159"/>
      <c r="Y5" s="163"/>
      <c r="Z5" s="162"/>
      <c r="AA5" s="158"/>
      <c r="AB5" s="159"/>
      <c r="AC5" s="163"/>
      <c r="AD5" s="162"/>
      <c r="AE5" s="158"/>
      <c r="AF5" s="159"/>
      <c r="AG5" s="163"/>
      <c r="AH5" s="162"/>
      <c r="AI5" s="158"/>
      <c r="AJ5" s="159"/>
      <c r="AK5" s="163"/>
      <c r="AL5" s="162"/>
      <c r="AM5" s="158"/>
      <c r="AN5" s="159"/>
      <c r="AO5" s="163"/>
      <c r="AP5" s="162"/>
      <c r="AQ5" s="158"/>
      <c r="AR5" s="159"/>
      <c r="AS5" s="163"/>
      <c r="AT5" s="162"/>
      <c r="AU5" s="158"/>
      <c r="AV5" s="159"/>
      <c r="AW5" s="163"/>
      <c r="AX5" s="162"/>
      <c r="AY5" s="158"/>
      <c r="AZ5" s="159"/>
      <c r="BA5" s="163"/>
      <c r="BB5" s="162"/>
      <c r="BC5" s="158"/>
      <c r="BD5" s="159"/>
      <c r="BE5" s="163"/>
      <c r="BF5" s="162"/>
      <c r="BG5" s="158"/>
      <c r="BH5" s="159"/>
      <c r="BI5" s="163"/>
      <c r="BJ5" s="162"/>
      <c r="BK5" s="158"/>
      <c r="BL5" s="159"/>
      <c r="BM5" s="163"/>
      <c r="BN5" s="162"/>
      <c r="BO5" s="158"/>
      <c r="BP5" s="159"/>
      <c r="BQ5" s="163"/>
      <c r="BR5" s="162"/>
      <c r="BS5" s="158"/>
      <c r="BT5" s="159"/>
      <c r="BU5" s="163"/>
      <c r="BV5" s="162"/>
      <c r="BW5" s="158"/>
      <c r="BX5" s="159"/>
      <c r="BY5" s="163"/>
      <c r="BZ5" s="162"/>
      <c r="CA5" s="158"/>
      <c r="CB5" s="159"/>
      <c r="CC5" s="163"/>
      <c r="CD5" s="162"/>
      <c r="CE5" s="158"/>
      <c r="CF5" s="159"/>
      <c r="CG5" s="163"/>
      <c r="CH5" s="162"/>
      <c r="CI5" s="158"/>
      <c r="CJ5" s="159"/>
      <c r="CK5" s="163"/>
      <c r="CL5" s="162"/>
      <c r="CM5" s="158"/>
      <c r="CN5" s="159"/>
      <c r="CO5" s="163"/>
      <c r="CP5" s="162"/>
      <c r="CQ5" s="158"/>
      <c r="CR5" s="159"/>
      <c r="CS5" s="163"/>
      <c r="CT5" s="162"/>
      <c r="CU5" s="158"/>
      <c r="CV5" s="159"/>
      <c r="CW5" s="163"/>
      <c r="CX5" s="162"/>
      <c r="CY5" s="158"/>
      <c r="CZ5" s="159"/>
      <c r="DA5" s="163"/>
      <c r="DB5" s="162"/>
      <c r="DC5" s="158"/>
      <c r="DD5" s="159"/>
      <c r="DE5" s="163"/>
      <c r="DF5" s="162"/>
      <c r="DG5" s="158"/>
      <c r="DH5" s="159"/>
      <c r="DI5" s="163"/>
      <c r="DJ5" s="162"/>
      <c r="DK5" s="158"/>
      <c r="DL5" s="159"/>
      <c r="DM5" s="163"/>
      <c r="DN5" s="162"/>
    </row>
    <row r="6" spans="1:118" ht="2.1" hidden="1" customHeight="1" x14ac:dyDescent="0.25">
      <c r="A6" s="161"/>
      <c r="B6" s="157"/>
      <c r="C6" s="158"/>
      <c r="D6" s="159"/>
      <c r="E6" s="160"/>
      <c r="F6" s="162"/>
      <c r="G6" s="158"/>
      <c r="H6" s="159"/>
      <c r="I6" s="163"/>
      <c r="J6" s="162"/>
      <c r="K6" s="158"/>
      <c r="L6" s="159"/>
      <c r="M6" s="163"/>
      <c r="N6" s="162"/>
      <c r="O6" s="158"/>
      <c r="P6" s="159"/>
      <c r="Q6" s="163"/>
      <c r="R6" s="162"/>
      <c r="S6" s="158"/>
      <c r="T6" s="159"/>
      <c r="U6" s="163"/>
      <c r="V6" s="162"/>
      <c r="W6" s="158"/>
      <c r="X6" s="159"/>
      <c r="Y6" s="163"/>
      <c r="Z6" s="162"/>
      <c r="AA6" s="158"/>
      <c r="AB6" s="159"/>
      <c r="AC6" s="163"/>
      <c r="AD6" s="162"/>
      <c r="AE6" s="158"/>
      <c r="AF6" s="159"/>
      <c r="AG6" s="163"/>
      <c r="AH6" s="162"/>
      <c r="AI6" s="158"/>
      <c r="AJ6" s="159"/>
      <c r="AK6" s="163"/>
      <c r="AL6" s="162"/>
      <c r="AM6" s="158"/>
      <c r="AN6" s="159"/>
      <c r="AO6" s="163"/>
      <c r="AP6" s="162"/>
      <c r="AQ6" s="158"/>
      <c r="AR6" s="159"/>
      <c r="AS6" s="163"/>
      <c r="AT6" s="162"/>
      <c r="AU6" s="158"/>
      <c r="AV6" s="159"/>
      <c r="AW6" s="163"/>
      <c r="AX6" s="162"/>
      <c r="AY6" s="158"/>
      <c r="AZ6" s="159"/>
      <c r="BA6" s="163"/>
      <c r="BB6" s="162"/>
      <c r="BC6" s="158"/>
      <c r="BD6" s="159"/>
      <c r="BE6" s="163"/>
      <c r="BF6" s="162"/>
      <c r="BG6" s="158"/>
      <c r="BH6" s="159"/>
      <c r="BI6" s="163"/>
      <c r="BJ6" s="162"/>
      <c r="BK6" s="158"/>
      <c r="BL6" s="159"/>
      <c r="BM6" s="163"/>
      <c r="BN6" s="162"/>
      <c r="BO6" s="158"/>
      <c r="BP6" s="159"/>
      <c r="BQ6" s="163"/>
      <c r="BR6" s="162"/>
      <c r="BS6" s="158"/>
      <c r="BT6" s="159"/>
      <c r="BU6" s="163"/>
      <c r="BV6" s="162"/>
      <c r="BW6" s="158"/>
      <c r="BX6" s="159"/>
      <c r="BY6" s="163"/>
      <c r="BZ6" s="162"/>
      <c r="CA6" s="158"/>
      <c r="CB6" s="159"/>
      <c r="CC6" s="163"/>
      <c r="CD6" s="162"/>
      <c r="CE6" s="158"/>
      <c r="CF6" s="159"/>
      <c r="CG6" s="163"/>
      <c r="CH6" s="162"/>
      <c r="CI6" s="158"/>
      <c r="CJ6" s="159"/>
      <c r="CK6" s="163"/>
      <c r="CL6" s="162"/>
      <c r="CM6" s="158"/>
      <c r="CN6" s="159"/>
      <c r="CO6" s="163"/>
      <c r="CP6" s="162"/>
      <c r="CQ6" s="158"/>
      <c r="CR6" s="159"/>
      <c r="CS6" s="163"/>
      <c r="CT6" s="162"/>
      <c r="CU6" s="158"/>
      <c r="CV6" s="159"/>
      <c r="CW6" s="163"/>
      <c r="CX6" s="162"/>
      <c r="CY6" s="158"/>
      <c r="CZ6" s="159"/>
      <c r="DA6" s="163"/>
      <c r="DB6" s="162"/>
      <c r="DC6" s="158"/>
      <c r="DD6" s="159"/>
      <c r="DE6" s="163"/>
      <c r="DF6" s="162"/>
      <c r="DG6" s="158"/>
      <c r="DH6" s="159"/>
      <c r="DI6" s="163"/>
      <c r="DJ6" s="162"/>
      <c r="DK6" s="158"/>
      <c r="DL6" s="159"/>
      <c r="DM6" s="163"/>
      <c r="DN6" s="162"/>
    </row>
    <row r="7" spans="1:118" ht="2.1" hidden="1" customHeight="1" thickBot="1" x14ac:dyDescent="0.3">
      <c r="A7" s="164"/>
      <c r="B7" s="165"/>
      <c r="C7" s="166"/>
      <c r="D7" s="167"/>
      <c r="E7" s="168"/>
      <c r="F7" s="169"/>
      <c r="G7" s="166"/>
      <c r="H7" s="167"/>
      <c r="I7" s="170"/>
      <c r="J7" s="169"/>
      <c r="K7" s="166"/>
      <c r="L7" s="167"/>
      <c r="M7" s="170"/>
      <c r="N7" s="169"/>
      <c r="O7" s="166"/>
      <c r="P7" s="167"/>
      <c r="Q7" s="170"/>
      <c r="R7" s="169"/>
      <c r="S7" s="166"/>
      <c r="T7" s="167"/>
      <c r="U7" s="170"/>
      <c r="V7" s="169"/>
      <c r="W7" s="166"/>
      <c r="X7" s="167"/>
      <c r="Y7" s="170"/>
      <c r="Z7" s="169"/>
      <c r="AA7" s="166"/>
      <c r="AB7" s="167"/>
      <c r="AC7" s="170"/>
      <c r="AD7" s="169"/>
      <c r="AE7" s="166"/>
      <c r="AF7" s="167"/>
      <c r="AG7" s="170"/>
      <c r="AH7" s="169"/>
      <c r="AI7" s="166"/>
      <c r="AJ7" s="167"/>
      <c r="AK7" s="170"/>
      <c r="AL7" s="169"/>
      <c r="AM7" s="166"/>
      <c r="AN7" s="167"/>
      <c r="AO7" s="170"/>
      <c r="AP7" s="169"/>
      <c r="AQ7" s="166"/>
      <c r="AR7" s="167"/>
      <c r="AS7" s="170"/>
      <c r="AT7" s="169"/>
      <c r="AU7" s="166"/>
      <c r="AV7" s="167"/>
      <c r="AW7" s="170"/>
      <c r="AX7" s="169"/>
      <c r="AY7" s="166"/>
      <c r="AZ7" s="167"/>
      <c r="BA7" s="170"/>
      <c r="BB7" s="169"/>
      <c r="BC7" s="166"/>
      <c r="BD7" s="167"/>
      <c r="BE7" s="170"/>
      <c r="BF7" s="169"/>
      <c r="BG7" s="166"/>
      <c r="BH7" s="167"/>
      <c r="BI7" s="170"/>
      <c r="BJ7" s="169"/>
      <c r="BK7" s="166"/>
      <c r="BL7" s="167"/>
      <c r="BM7" s="170"/>
      <c r="BN7" s="169"/>
      <c r="BO7" s="166"/>
      <c r="BP7" s="167"/>
      <c r="BQ7" s="170"/>
      <c r="BR7" s="169"/>
      <c r="BS7" s="166"/>
      <c r="BT7" s="167"/>
      <c r="BU7" s="170"/>
      <c r="BV7" s="169"/>
      <c r="BW7" s="166"/>
      <c r="BX7" s="167"/>
      <c r="BY7" s="170"/>
      <c r="BZ7" s="169"/>
      <c r="CA7" s="166"/>
      <c r="CB7" s="167"/>
      <c r="CC7" s="170"/>
      <c r="CD7" s="169"/>
      <c r="CE7" s="166"/>
      <c r="CF7" s="167"/>
      <c r="CG7" s="170"/>
      <c r="CH7" s="169"/>
      <c r="CI7" s="166"/>
      <c r="CJ7" s="167"/>
      <c r="CK7" s="170"/>
      <c r="CL7" s="169"/>
      <c r="CM7" s="166"/>
      <c r="CN7" s="167"/>
      <c r="CO7" s="170"/>
      <c r="CP7" s="169"/>
      <c r="CQ7" s="166"/>
      <c r="CR7" s="167"/>
      <c r="CS7" s="170"/>
      <c r="CT7" s="169"/>
      <c r="CU7" s="166"/>
      <c r="CV7" s="167"/>
      <c r="CW7" s="170"/>
      <c r="CX7" s="169"/>
      <c r="CY7" s="166"/>
      <c r="CZ7" s="167"/>
      <c r="DA7" s="170"/>
      <c r="DB7" s="169"/>
      <c r="DC7" s="166"/>
      <c r="DD7" s="167"/>
      <c r="DE7" s="170"/>
      <c r="DF7" s="169"/>
      <c r="DG7" s="166"/>
      <c r="DH7" s="167"/>
      <c r="DI7" s="170"/>
      <c r="DJ7" s="169"/>
      <c r="DK7" s="166"/>
      <c r="DL7" s="167"/>
      <c r="DM7" s="170"/>
      <c r="DN7" s="169"/>
    </row>
    <row r="8" spans="1:118" ht="13.7" customHeight="1" x14ac:dyDescent="0.25">
      <c r="A8" s="19" t="s">
        <v>116</v>
      </c>
      <c r="B8" s="24">
        <f>F8+J8+N8+R8+V8+Z8+AD8+AH8+AL8+AP8+AT8+AX8+BB8+BF8+BJ8+BN8+BR8+BV8+BZ8+CD8+CH8+CL8+CP8+CT8+CX8+DB8+DF8+DJ8+DN8</f>
        <v>0</v>
      </c>
      <c r="C8" s="39"/>
      <c r="D8" s="34">
        <f>IF(C8="x",'Gemensamma Tjänster'!$A9,0)</f>
        <v>0</v>
      </c>
      <c r="E8" s="43">
        <f t="shared" ref="E8:E28" si="0">IF(D8&gt;0,D8/D$3,0)</f>
        <v>0</v>
      </c>
      <c r="F8" s="14">
        <f>D8*F$3</f>
        <v>0</v>
      </c>
      <c r="G8" s="37"/>
      <c r="H8" s="34">
        <f>IF(G8="x",'Gemensamma Tjänster'!$A9,0)</f>
        <v>0</v>
      </c>
      <c r="I8" s="43">
        <f t="shared" ref="I8:I28" si="1">IF(H8&gt;0,H8/H$3,0)</f>
        <v>0</v>
      </c>
      <c r="J8" s="14">
        <f>H8*J$3</f>
        <v>0</v>
      </c>
      <c r="K8" s="39" t="s">
        <v>33</v>
      </c>
      <c r="L8" s="34">
        <f>IF(K8="x",'Gemensamma Tjänster'!$A9,0)</f>
        <v>2432579</v>
      </c>
      <c r="M8" s="43">
        <f t="shared" ref="M8:M28" si="2">IF(L8&gt;0,L8/L$3,0)</f>
        <v>0.3305183010837659</v>
      </c>
      <c r="N8" s="14">
        <f>L8*N$3</f>
        <v>0</v>
      </c>
      <c r="O8" s="39"/>
      <c r="P8" s="34">
        <f>IF(O8="x",'Gemensamma Tjänster'!$A9,0)</f>
        <v>0</v>
      </c>
      <c r="Q8" s="43">
        <f t="shared" ref="Q8:Q28" si="3">IF(P8&gt;0,P8/P$3,0)</f>
        <v>0</v>
      </c>
      <c r="R8" s="14">
        <f>P8*R$3</f>
        <v>0</v>
      </c>
      <c r="S8" s="39"/>
      <c r="T8" s="34">
        <f>IF(S8="x",'Gemensamma Tjänster'!$A9,0)</f>
        <v>0</v>
      </c>
      <c r="U8" s="43">
        <f t="shared" ref="U8:U28" si="4">IF(T8&gt;0,T8/T$3,0)</f>
        <v>0</v>
      </c>
      <c r="V8" s="14">
        <f>T8*V$3</f>
        <v>0</v>
      </c>
      <c r="W8" s="19" t="s">
        <v>33</v>
      </c>
      <c r="X8" s="34">
        <f>IF(W8="x",'Gemensamma Tjänster'!$A9,0)</f>
        <v>2432579</v>
      </c>
      <c r="Y8" s="43">
        <f t="shared" ref="Y8:Y28" si="5">IF(X8&gt;0,X8/X$3,0)</f>
        <v>0.23160892087648824</v>
      </c>
      <c r="Z8" s="14">
        <f>X8*Z$3</f>
        <v>0</v>
      </c>
      <c r="AA8" s="19"/>
      <c r="AB8" s="34">
        <f>IF(AA8="x",'Gemensamma Tjänster'!$A9,0)</f>
        <v>0</v>
      </c>
      <c r="AC8" s="43">
        <f t="shared" ref="AC8:AC28" si="6">IF(AB8&gt;0,AB8/AB$3,0)</f>
        <v>0</v>
      </c>
      <c r="AD8" s="14">
        <f>AB8*AD$3</f>
        <v>0</v>
      </c>
      <c r="AE8" s="19"/>
      <c r="AF8" s="34">
        <f>IF(AE8="x",'Gemensamma Tjänster'!$A9,0)</f>
        <v>0</v>
      </c>
      <c r="AG8" s="43">
        <f t="shared" ref="AG8:AG28" si="7">IF(AF8&gt;0,AF8/AF$3,0)</f>
        <v>0</v>
      </c>
      <c r="AH8" s="14">
        <f>AF8*AH$3</f>
        <v>0</v>
      </c>
      <c r="AI8" s="19"/>
      <c r="AJ8" s="34">
        <f>IF(AI8="x",'Gemensamma Tjänster'!$A9,0)</f>
        <v>0</v>
      </c>
      <c r="AK8" s="43">
        <f t="shared" ref="AK8:AK28" si="8">IF(AJ8&gt;0,AJ8/AJ$3,0)</f>
        <v>0</v>
      </c>
      <c r="AL8" s="14">
        <f>AJ8*AL$3</f>
        <v>0</v>
      </c>
      <c r="AM8" s="19"/>
      <c r="AN8" s="34">
        <f>IF(AM8="x",'Gemensamma Tjänster'!$A9,0)</f>
        <v>0</v>
      </c>
      <c r="AO8" s="43">
        <f t="shared" ref="AO8:AO28" si="9">IF(AN8&gt;0,AN8/AN$3,0)</f>
        <v>0</v>
      </c>
      <c r="AP8" s="14">
        <f>AN8*AP$3</f>
        <v>0</v>
      </c>
      <c r="AQ8" s="19" t="s">
        <v>33</v>
      </c>
      <c r="AR8" s="34">
        <f>IF(AQ8="x",'Gemensamma Tjänster'!$A9,0)</f>
        <v>2432579</v>
      </c>
      <c r="AS8" s="43">
        <f t="shared" ref="AS8:AS28" si="10">IF(AR8&gt;0,AR8/AR$3,0)</f>
        <v>0.23160892087648824</v>
      </c>
      <c r="AT8" s="14">
        <f>AR8*AT$3</f>
        <v>0</v>
      </c>
      <c r="AU8" s="19" t="s">
        <v>33</v>
      </c>
      <c r="AV8" s="34">
        <f>IF(AU8="x",'Gemensamma Tjänster'!$A9,0)</f>
        <v>2432579</v>
      </c>
      <c r="AW8" s="43" t="e">
        <f t="shared" ref="AW8:AW28" si="11">IF(AV8&gt;0,AV8/AV$3,0)</f>
        <v>#DIV/0!</v>
      </c>
      <c r="AX8" s="14">
        <f>AV8*AX$3</f>
        <v>0</v>
      </c>
      <c r="AY8" s="19" t="s">
        <v>33</v>
      </c>
      <c r="AZ8" s="34">
        <f>IF(AY8="x",'Gemensamma Tjänster'!$A9,0)</f>
        <v>2432579</v>
      </c>
      <c r="BA8" s="43" t="e">
        <f t="shared" ref="BA8:BA28" si="12">IF(AZ8&gt;0,AZ8/AZ$3,0)</f>
        <v>#DIV/0!</v>
      </c>
      <c r="BB8" s="14">
        <f>AZ8*BB$3</f>
        <v>0</v>
      </c>
      <c r="BC8" s="19" t="s">
        <v>33</v>
      </c>
      <c r="BD8" s="34">
        <f>IF(BC8="x",'Gemensamma Tjänster'!$A9,0)</f>
        <v>2432579</v>
      </c>
      <c r="BE8" s="43" t="e">
        <f t="shared" ref="BE8:BE28" si="13">IF(BD8&gt;0,BD8/BD$3,0)</f>
        <v>#DIV/0!</v>
      </c>
      <c r="BF8" s="14">
        <f>BD8*BF$3</f>
        <v>0</v>
      </c>
      <c r="BG8" s="19" t="s">
        <v>33</v>
      </c>
      <c r="BH8" s="34">
        <f>IF(BG8="x",'Gemensamma Tjänster'!$A9,0)</f>
        <v>2432579</v>
      </c>
      <c r="BI8" s="43" t="e">
        <f t="shared" ref="BI8:BI28" si="14">IF(BH8&gt;0,BH8/BH$3,0)</f>
        <v>#DIV/0!</v>
      </c>
      <c r="BJ8" s="14">
        <f>BH8*BJ$3</f>
        <v>0</v>
      </c>
      <c r="BK8" s="19" t="s">
        <v>33</v>
      </c>
      <c r="BL8" s="34">
        <f>IF(BK8="x",'Gemensamma Tjänster'!$A9,0)</f>
        <v>2432579</v>
      </c>
      <c r="BM8" s="43" t="e">
        <f t="shared" ref="BM8:BM28" si="15">IF(BL8&gt;0,BL8/BL$3,0)</f>
        <v>#DIV/0!</v>
      </c>
      <c r="BN8" s="14">
        <f>BL8*BN$3</f>
        <v>0</v>
      </c>
      <c r="BO8" s="19" t="s">
        <v>33</v>
      </c>
      <c r="BP8" s="34">
        <f>IF(BO8="x",'Gemensamma Tjänster'!$A9,0)</f>
        <v>2432579</v>
      </c>
      <c r="BQ8" s="43" t="e">
        <f t="shared" ref="BQ8:BQ28" si="16">IF(BP8&gt;0,BP8/BP$3,0)</f>
        <v>#DIV/0!</v>
      </c>
      <c r="BR8" s="14">
        <f>BP8*BR$3</f>
        <v>0</v>
      </c>
      <c r="BS8" s="19" t="s">
        <v>33</v>
      </c>
      <c r="BT8" s="34">
        <f>IF(BS8="x",'Gemensamma Tjänster'!$A9,0)</f>
        <v>2432579</v>
      </c>
      <c r="BU8" s="43" t="e">
        <f t="shared" ref="BU8:BU28" si="17">IF(BT8&gt;0,BT8/BT$3,0)</f>
        <v>#DIV/0!</v>
      </c>
      <c r="BV8" s="14">
        <f>BT8*BV$3</f>
        <v>0</v>
      </c>
      <c r="BW8" s="19" t="s">
        <v>33</v>
      </c>
      <c r="BX8" s="34">
        <f>IF(BW8="x",'Gemensamma Tjänster'!$A9,0)</f>
        <v>2432579</v>
      </c>
      <c r="BY8" s="43" t="e">
        <f t="shared" ref="BY8:BY28" si="18">IF(BX8&gt;0,BX8/BX$3,0)</f>
        <v>#DIV/0!</v>
      </c>
      <c r="BZ8" s="14">
        <f>BX8*BZ$3</f>
        <v>0</v>
      </c>
      <c r="CA8" s="19" t="s">
        <v>33</v>
      </c>
      <c r="CB8" s="34">
        <f>IF(CA8="x",'Gemensamma Tjänster'!$A9,0)</f>
        <v>2432579</v>
      </c>
      <c r="CC8" s="43" t="e">
        <f t="shared" ref="CC8:CC28" si="19">IF(CB8&gt;0,CB8/CB$3,0)</f>
        <v>#DIV/0!</v>
      </c>
      <c r="CD8" s="14">
        <f>CB8*CD$3</f>
        <v>0</v>
      </c>
      <c r="CE8" s="19" t="s">
        <v>33</v>
      </c>
      <c r="CF8" s="34">
        <f>IF(CE8="x",'Gemensamma Tjänster'!$A9,0)</f>
        <v>2432579</v>
      </c>
      <c r="CG8" s="43" t="e">
        <f t="shared" ref="CG8:CG28" si="20">IF(CF8&gt;0,CF8/CF$3,0)</f>
        <v>#DIV/0!</v>
      </c>
      <c r="CH8" s="14">
        <f>CF8*CH$3</f>
        <v>0</v>
      </c>
      <c r="CI8" s="19" t="s">
        <v>33</v>
      </c>
      <c r="CJ8" s="34">
        <f>IF(CI8="x",'Gemensamma Tjänster'!$A9,0)</f>
        <v>2432579</v>
      </c>
      <c r="CK8" s="43" t="e">
        <f t="shared" ref="CK8:CK28" si="21">IF(CJ8&gt;0,CJ8/CJ$3,0)</f>
        <v>#DIV/0!</v>
      </c>
      <c r="CL8" s="14">
        <f>CJ8*CL$3</f>
        <v>0</v>
      </c>
      <c r="CM8" s="19" t="s">
        <v>33</v>
      </c>
      <c r="CN8" s="34">
        <f>IF(CM8="x",'Gemensamma Tjänster'!$A9,0)</f>
        <v>2432579</v>
      </c>
      <c r="CO8" s="43" t="e">
        <f t="shared" ref="CO8:CO28" si="22">IF(CN8&gt;0,CN8/CN$3,0)</f>
        <v>#DIV/0!</v>
      </c>
      <c r="CP8" s="14">
        <f>CN8*CP$3</f>
        <v>0</v>
      </c>
      <c r="CQ8" s="19" t="s">
        <v>33</v>
      </c>
      <c r="CR8" s="34">
        <f>IF(CQ8="x",'Gemensamma Tjänster'!$A9,0)</f>
        <v>2432579</v>
      </c>
      <c r="CS8" s="43" t="e">
        <f t="shared" ref="CS8:CS28" si="23">IF(CR8&gt;0,CR8/CR$3,0)</f>
        <v>#DIV/0!</v>
      </c>
      <c r="CT8" s="14">
        <f>CR8*CT$3</f>
        <v>0</v>
      </c>
      <c r="CU8" s="19" t="s">
        <v>33</v>
      </c>
      <c r="CV8" s="34">
        <f>IF(CU8="x",'Gemensamma Tjänster'!$A9,0)</f>
        <v>2432579</v>
      </c>
      <c r="CW8" s="43" t="e">
        <f t="shared" ref="CW8:CW28" si="24">IF(CV8&gt;0,CV8/CV$3,0)</f>
        <v>#DIV/0!</v>
      </c>
      <c r="CX8" s="14">
        <f>CV8*CX$3</f>
        <v>0</v>
      </c>
      <c r="CY8" s="19" t="s">
        <v>33</v>
      </c>
      <c r="CZ8" s="34">
        <f>IF(CY8="x",'Gemensamma Tjänster'!$A9,0)</f>
        <v>2432579</v>
      </c>
      <c r="DA8" s="43" t="e">
        <f t="shared" ref="DA8:DA28" si="25">IF(CZ8&gt;0,CZ8/CZ$3,0)</f>
        <v>#DIV/0!</v>
      </c>
      <c r="DB8" s="14">
        <f>CZ8*DB$3</f>
        <v>0</v>
      </c>
      <c r="DC8" s="19" t="s">
        <v>33</v>
      </c>
      <c r="DD8" s="34">
        <f>IF(DC8="x",'Gemensamma Tjänster'!$A9,0)</f>
        <v>2432579</v>
      </c>
      <c r="DE8" s="43" t="e">
        <f t="shared" ref="DE8:DE28" si="26">IF(DD8&gt;0,DD8/DD$3,0)</f>
        <v>#DIV/0!</v>
      </c>
      <c r="DF8" s="14">
        <f>DD8*DF$3</f>
        <v>0</v>
      </c>
      <c r="DG8" s="19" t="s">
        <v>33</v>
      </c>
      <c r="DH8" s="34">
        <f>IF(DG8="x",'Gemensamma Tjänster'!$A9,0)</f>
        <v>2432579</v>
      </c>
      <c r="DI8" s="43" t="e">
        <f t="shared" ref="DI8:DI28" si="27">IF(DH8&gt;0,DH8/DH$3,0)</f>
        <v>#DIV/0!</v>
      </c>
      <c r="DJ8" s="14">
        <f>DH8*DJ$3</f>
        <v>0</v>
      </c>
      <c r="DK8" s="19" t="s">
        <v>33</v>
      </c>
      <c r="DL8" s="34">
        <f>IF(DK8="x",'Gemensamma Tjänster'!$A9,0)</f>
        <v>2432579</v>
      </c>
      <c r="DM8" s="43" t="e">
        <f t="shared" ref="DM8:DM28" si="28">IF(DL8&gt;0,DL8/DL$3,0)</f>
        <v>#DIV/0!</v>
      </c>
      <c r="DN8" s="14">
        <f>DL8*DN$3</f>
        <v>0</v>
      </c>
    </row>
    <row r="9" spans="1:118" ht="15.75" customHeight="1" x14ac:dyDescent="0.25">
      <c r="A9" s="18" t="s">
        <v>26</v>
      </c>
      <c r="B9" s="23">
        <f t="shared" ref="B9:B28" si="29">F9+J9+N9+R9+V9+Z9+AD9+AH9+AL9+AP9+AT9+AX9+BB9+BF9+BJ9+BN9+BR9+BV9+BZ9+CD9+CH9+CL9+CP9+CT9+CX9+DB9+DF9+DJ9+DN9</f>
        <v>1166183.4558377122</v>
      </c>
      <c r="C9" s="40" t="s">
        <v>33</v>
      </c>
      <c r="D9" s="28">
        <f>IF(C9="x",'Gemensamma Tjänster'!$A10,0)</f>
        <v>398738</v>
      </c>
      <c r="E9" s="31">
        <f t="shared" si="0"/>
        <v>5.0621292711850611E-2</v>
      </c>
      <c r="F9" s="13">
        <f t="shared" ref="F9:F28" si="30">D9*F$3</f>
        <v>0</v>
      </c>
      <c r="G9" s="18" t="s">
        <v>33</v>
      </c>
      <c r="H9" s="28">
        <f>IF(G9="x",'Gemensamma Tjänster'!$A10,0)</f>
        <v>398738</v>
      </c>
      <c r="I9" s="31">
        <f t="shared" si="1"/>
        <v>5.1233548235893933E-2</v>
      </c>
      <c r="J9" s="13">
        <f t="shared" ref="J9:J28" si="31">H9*J$3</f>
        <v>1166183.4558377122</v>
      </c>
      <c r="K9" s="40"/>
      <c r="L9" s="28">
        <f>IF(K9="x",'Gemensamma Tjänster'!$A10,0)</f>
        <v>0</v>
      </c>
      <c r="M9" s="31">
        <f t="shared" si="2"/>
        <v>0</v>
      </c>
      <c r="N9" s="13">
        <f t="shared" ref="N9:N28" si="32">L9*N$3</f>
        <v>0</v>
      </c>
      <c r="O9" s="40" t="s">
        <v>33</v>
      </c>
      <c r="P9" s="28">
        <f>IF(O9="x",'Gemensamma Tjänster'!$A10,0)</f>
        <v>398738</v>
      </c>
      <c r="Q9" s="31">
        <f t="shared" si="3"/>
        <v>9.1519937716369404E-2</v>
      </c>
      <c r="R9" s="13">
        <f t="shared" ref="R9:R28" si="33">P9*R$3</f>
        <v>0</v>
      </c>
      <c r="S9" s="18" t="s">
        <v>33</v>
      </c>
      <c r="T9" s="28">
        <f>IF(S9="x",'Gemensamma Tjänster'!$A10,0)</f>
        <v>398738</v>
      </c>
      <c r="U9" s="31">
        <f t="shared" si="4"/>
        <v>5.0621292711850611E-2</v>
      </c>
      <c r="V9" s="13">
        <f t="shared" ref="V9:V28" si="34">T9*V$3</f>
        <v>0</v>
      </c>
      <c r="W9" s="18" t="s">
        <v>33</v>
      </c>
      <c r="X9" s="28">
        <f>IF(W9="x",'Gemensamma Tjänster'!$A10,0)</f>
        <v>398738</v>
      </c>
      <c r="Y9" s="31">
        <f t="shared" si="5"/>
        <v>3.7964348903961255E-2</v>
      </c>
      <c r="Z9" s="13">
        <f t="shared" ref="Z9:Z28" si="35">X9*Z$3</f>
        <v>0</v>
      </c>
      <c r="AA9" s="18"/>
      <c r="AB9" s="28">
        <f>IF(AA9="x",'Gemensamma Tjänster'!$A10,0)</f>
        <v>0</v>
      </c>
      <c r="AC9" s="31">
        <f t="shared" si="6"/>
        <v>0</v>
      </c>
      <c r="AD9" s="13">
        <f t="shared" ref="AD9:AD28" si="36">AB9*AD$3</f>
        <v>0</v>
      </c>
      <c r="AE9" s="18"/>
      <c r="AF9" s="28">
        <f>IF(AE9="x",'Gemensamma Tjänster'!$A10,0)</f>
        <v>0</v>
      </c>
      <c r="AG9" s="31">
        <f t="shared" si="7"/>
        <v>0</v>
      </c>
      <c r="AH9" s="13">
        <f t="shared" ref="AH9:AH28" si="37">AF9*AH$3</f>
        <v>0</v>
      </c>
      <c r="AI9" s="18"/>
      <c r="AJ9" s="28">
        <f>IF(AI9="x",'Gemensamma Tjänster'!$A10,0)</f>
        <v>0</v>
      </c>
      <c r="AK9" s="31">
        <f t="shared" si="8"/>
        <v>0</v>
      </c>
      <c r="AL9" s="13">
        <f t="shared" ref="AL9:AL28" si="38">AJ9*AL$3</f>
        <v>0</v>
      </c>
      <c r="AM9" s="18"/>
      <c r="AN9" s="28">
        <f>IF(AM9="x",'Gemensamma Tjänster'!$A10,0)</f>
        <v>0</v>
      </c>
      <c r="AO9" s="31">
        <f t="shared" si="9"/>
        <v>0</v>
      </c>
      <c r="AP9" s="13">
        <f t="shared" ref="AP9:AP28" si="39">AN9*AP$3</f>
        <v>0</v>
      </c>
      <c r="AQ9" s="18" t="s">
        <v>33</v>
      </c>
      <c r="AR9" s="28">
        <f>IF(AQ9="x",'Gemensamma Tjänster'!$A10,0)</f>
        <v>398738</v>
      </c>
      <c r="AS9" s="31">
        <f t="shared" si="10"/>
        <v>3.7964348903961255E-2</v>
      </c>
      <c r="AT9" s="13">
        <f t="shared" ref="AT9:AT28" si="40">AR9*AT$3</f>
        <v>0</v>
      </c>
      <c r="AU9" s="18" t="s">
        <v>33</v>
      </c>
      <c r="AV9" s="28">
        <f>IF(AU9="x",'Gemensamma Tjänster'!$A10,0)</f>
        <v>398738</v>
      </c>
      <c r="AW9" s="31" t="e">
        <f t="shared" si="11"/>
        <v>#DIV/0!</v>
      </c>
      <c r="AX9" s="13">
        <f t="shared" ref="AX9:AX28" si="41">AV9*AX$3</f>
        <v>0</v>
      </c>
      <c r="AY9" s="18" t="s">
        <v>33</v>
      </c>
      <c r="AZ9" s="28">
        <f>IF(AY9="x",'Gemensamma Tjänster'!$A10,0)</f>
        <v>398738</v>
      </c>
      <c r="BA9" s="31" t="e">
        <f t="shared" si="12"/>
        <v>#DIV/0!</v>
      </c>
      <c r="BB9" s="13">
        <f t="shared" ref="BB9:BB28" si="42">AZ9*BB$3</f>
        <v>0</v>
      </c>
      <c r="BC9" s="18" t="s">
        <v>33</v>
      </c>
      <c r="BD9" s="28">
        <f>IF(BC9="x",'Gemensamma Tjänster'!$A10,0)</f>
        <v>398738</v>
      </c>
      <c r="BE9" s="31" t="e">
        <f t="shared" si="13"/>
        <v>#DIV/0!</v>
      </c>
      <c r="BF9" s="13">
        <f t="shared" ref="BF9:BF28" si="43">BD9*BF$3</f>
        <v>0</v>
      </c>
      <c r="BG9" s="18" t="s">
        <v>33</v>
      </c>
      <c r="BH9" s="28">
        <f>IF(BG9="x",'Gemensamma Tjänster'!$A10,0)</f>
        <v>398738</v>
      </c>
      <c r="BI9" s="31" t="e">
        <f t="shared" si="14"/>
        <v>#DIV/0!</v>
      </c>
      <c r="BJ9" s="13">
        <f t="shared" ref="BJ9:BJ28" si="44">BH9*BJ$3</f>
        <v>0</v>
      </c>
      <c r="BK9" s="18" t="s">
        <v>33</v>
      </c>
      <c r="BL9" s="28">
        <f>IF(BK9="x",'Gemensamma Tjänster'!$A10,0)</f>
        <v>398738</v>
      </c>
      <c r="BM9" s="31" t="e">
        <f t="shared" si="15"/>
        <v>#DIV/0!</v>
      </c>
      <c r="BN9" s="13">
        <f t="shared" ref="BN9:BN28" si="45">BL9*BN$3</f>
        <v>0</v>
      </c>
      <c r="BO9" s="18" t="s">
        <v>33</v>
      </c>
      <c r="BP9" s="28">
        <f>IF(BO9="x",'Gemensamma Tjänster'!$A10,0)</f>
        <v>398738</v>
      </c>
      <c r="BQ9" s="31" t="e">
        <f t="shared" si="16"/>
        <v>#DIV/0!</v>
      </c>
      <c r="BR9" s="13">
        <f t="shared" ref="BR9:BR28" si="46">BP9*BR$3</f>
        <v>0</v>
      </c>
      <c r="BS9" s="18" t="s">
        <v>33</v>
      </c>
      <c r="BT9" s="28">
        <f>IF(BS9="x",'Gemensamma Tjänster'!$A10,0)</f>
        <v>398738</v>
      </c>
      <c r="BU9" s="31" t="e">
        <f t="shared" si="17"/>
        <v>#DIV/0!</v>
      </c>
      <c r="BV9" s="13">
        <f t="shared" ref="BV9:BV28" si="47">BT9*BV$3</f>
        <v>0</v>
      </c>
      <c r="BW9" s="18" t="s">
        <v>33</v>
      </c>
      <c r="BX9" s="28">
        <f>IF(BW9="x",'Gemensamma Tjänster'!$A10,0)</f>
        <v>398738</v>
      </c>
      <c r="BY9" s="31" t="e">
        <f t="shared" si="18"/>
        <v>#DIV/0!</v>
      </c>
      <c r="BZ9" s="13">
        <f t="shared" ref="BZ9:BZ28" si="48">BX9*BZ$3</f>
        <v>0</v>
      </c>
      <c r="CA9" s="18" t="s">
        <v>33</v>
      </c>
      <c r="CB9" s="28">
        <f>IF(CA9="x",'Gemensamma Tjänster'!$A10,0)</f>
        <v>398738</v>
      </c>
      <c r="CC9" s="31" t="e">
        <f t="shared" si="19"/>
        <v>#DIV/0!</v>
      </c>
      <c r="CD9" s="13">
        <f t="shared" ref="CD9:CD28" si="49">CB9*CD$3</f>
        <v>0</v>
      </c>
      <c r="CE9" s="18" t="s">
        <v>33</v>
      </c>
      <c r="CF9" s="28">
        <f>IF(CE9="x",'Gemensamma Tjänster'!$A10,0)</f>
        <v>398738</v>
      </c>
      <c r="CG9" s="31" t="e">
        <f t="shared" si="20"/>
        <v>#DIV/0!</v>
      </c>
      <c r="CH9" s="13">
        <f t="shared" ref="CH9:CH28" si="50">CF9*CH$3</f>
        <v>0</v>
      </c>
      <c r="CI9" s="18" t="s">
        <v>33</v>
      </c>
      <c r="CJ9" s="28">
        <f>IF(CI9="x",'Gemensamma Tjänster'!$A10,0)</f>
        <v>398738</v>
      </c>
      <c r="CK9" s="31" t="e">
        <f t="shared" si="21"/>
        <v>#DIV/0!</v>
      </c>
      <c r="CL9" s="13">
        <f t="shared" ref="CL9:CL28" si="51">CJ9*CL$3</f>
        <v>0</v>
      </c>
      <c r="CM9" s="18" t="s">
        <v>33</v>
      </c>
      <c r="CN9" s="28">
        <f>IF(CM9="x",'Gemensamma Tjänster'!$A10,0)</f>
        <v>398738</v>
      </c>
      <c r="CO9" s="31" t="e">
        <f t="shared" si="22"/>
        <v>#DIV/0!</v>
      </c>
      <c r="CP9" s="13">
        <f t="shared" ref="CP9:CP28" si="52">CN9*CP$3</f>
        <v>0</v>
      </c>
      <c r="CQ9" s="18" t="s">
        <v>33</v>
      </c>
      <c r="CR9" s="28">
        <f>IF(CQ9="x",'Gemensamma Tjänster'!$A10,0)</f>
        <v>398738</v>
      </c>
      <c r="CS9" s="31" t="e">
        <f t="shared" si="23"/>
        <v>#DIV/0!</v>
      </c>
      <c r="CT9" s="13">
        <f t="shared" ref="CT9:CT28" si="53">CR9*CT$3</f>
        <v>0</v>
      </c>
      <c r="CU9" s="18" t="s">
        <v>33</v>
      </c>
      <c r="CV9" s="28">
        <f>IF(CU9="x",'Gemensamma Tjänster'!$A10,0)</f>
        <v>398738</v>
      </c>
      <c r="CW9" s="31" t="e">
        <f t="shared" si="24"/>
        <v>#DIV/0!</v>
      </c>
      <c r="CX9" s="13">
        <f t="shared" ref="CX9:CX28" si="54">CV9*CX$3</f>
        <v>0</v>
      </c>
      <c r="CY9" s="18" t="s">
        <v>33</v>
      </c>
      <c r="CZ9" s="28">
        <f>IF(CY9="x",'Gemensamma Tjänster'!$A10,0)</f>
        <v>398738</v>
      </c>
      <c r="DA9" s="31" t="e">
        <f t="shared" si="25"/>
        <v>#DIV/0!</v>
      </c>
      <c r="DB9" s="13">
        <f t="shared" ref="DB9:DB28" si="55">CZ9*DB$3</f>
        <v>0</v>
      </c>
      <c r="DC9" s="18" t="s">
        <v>33</v>
      </c>
      <c r="DD9" s="28">
        <f>IF(DC9="x",'Gemensamma Tjänster'!$A10,0)</f>
        <v>398738</v>
      </c>
      <c r="DE9" s="31" t="e">
        <f t="shared" si="26"/>
        <v>#DIV/0!</v>
      </c>
      <c r="DF9" s="13">
        <f t="shared" ref="DF9:DF28" si="56">DD9*DF$3</f>
        <v>0</v>
      </c>
      <c r="DG9" s="18" t="s">
        <v>33</v>
      </c>
      <c r="DH9" s="28">
        <f>IF(DG9="x",'Gemensamma Tjänster'!$A10,0)</f>
        <v>398738</v>
      </c>
      <c r="DI9" s="31" t="e">
        <f t="shared" si="27"/>
        <v>#DIV/0!</v>
      </c>
      <c r="DJ9" s="13">
        <f t="shared" ref="DJ9:DJ28" si="57">DH9*DJ$3</f>
        <v>0</v>
      </c>
      <c r="DK9" s="18" t="s">
        <v>33</v>
      </c>
      <c r="DL9" s="28">
        <f>IF(DK9="x",'Gemensamma Tjänster'!$A10,0)</f>
        <v>398738</v>
      </c>
      <c r="DM9" s="31" t="e">
        <f t="shared" si="28"/>
        <v>#DIV/0!</v>
      </c>
      <c r="DN9" s="13">
        <f t="shared" ref="DN9:DN28" si="58">DL9*DN$3</f>
        <v>0</v>
      </c>
    </row>
    <row r="10" spans="1:118" x14ac:dyDescent="0.25">
      <c r="A10" s="19" t="s">
        <v>117</v>
      </c>
      <c r="B10" s="24">
        <f t="shared" si="29"/>
        <v>885334.63101106405</v>
      </c>
      <c r="C10" s="41" t="s">
        <v>33</v>
      </c>
      <c r="D10" s="29">
        <f>IF(C10="x",'Gemensamma Tjänster'!$A11,0)</f>
        <v>302711</v>
      </c>
      <c r="E10" s="32">
        <f t="shared" si="0"/>
        <v>3.8430302951053104E-2</v>
      </c>
      <c r="F10" s="14">
        <f t="shared" si="30"/>
        <v>0</v>
      </c>
      <c r="G10" s="19" t="s">
        <v>33</v>
      </c>
      <c r="H10" s="29">
        <f>IF(G10="x",'Gemensamma Tjänster'!$A11,0)</f>
        <v>302711</v>
      </c>
      <c r="I10" s="32">
        <f t="shared" si="1"/>
        <v>3.8895110624108283E-2</v>
      </c>
      <c r="J10" s="14">
        <f t="shared" si="31"/>
        <v>885334.63101106405</v>
      </c>
      <c r="K10" s="41"/>
      <c r="L10" s="29">
        <f>IF(K10="x",'Gemensamma Tjänster'!$A11,0)</f>
        <v>0</v>
      </c>
      <c r="M10" s="32">
        <f t="shared" si="2"/>
        <v>0</v>
      </c>
      <c r="N10" s="14">
        <f t="shared" si="32"/>
        <v>0</v>
      </c>
      <c r="O10" s="41"/>
      <c r="P10" s="29">
        <f>IF(O10="x",'Gemensamma Tjänster'!$A11,0)</f>
        <v>0</v>
      </c>
      <c r="Q10" s="32">
        <f t="shared" si="3"/>
        <v>0</v>
      </c>
      <c r="R10" s="14">
        <f t="shared" si="33"/>
        <v>0</v>
      </c>
      <c r="S10" s="19" t="s">
        <v>33</v>
      </c>
      <c r="T10" s="29">
        <f>IF(S10="x",'Gemensamma Tjänster'!$A11,0)</f>
        <v>302711</v>
      </c>
      <c r="U10" s="32">
        <f t="shared" si="4"/>
        <v>3.8430302951053104E-2</v>
      </c>
      <c r="V10" s="14">
        <f t="shared" si="34"/>
        <v>0</v>
      </c>
      <c r="W10" s="19" t="s">
        <v>33</v>
      </c>
      <c r="X10" s="29">
        <f>IF(W10="x",'Gemensamma Tjänster'!$A11,0)</f>
        <v>302711</v>
      </c>
      <c r="Y10" s="32">
        <f t="shared" si="5"/>
        <v>2.882149687530914E-2</v>
      </c>
      <c r="Z10" s="14">
        <f t="shared" si="35"/>
        <v>0</v>
      </c>
      <c r="AA10" s="19"/>
      <c r="AB10" s="29">
        <f>IF(AA10="x",'Gemensamma Tjänster'!$A11,0)</f>
        <v>0</v>
      </c>
      <c r="AC10" s="32">
        <f t="shared" si="6"/>
        <v>0</v>
      </c>
      <c r="AD10" s="14">
        <f t="shared" si="36"/>
        <v>0</v>
      </c>
      <c r="AE10" s="19"/>
      <c r="AF10" s="29">
        <f>IF(AE10="x",'Gemensamma Tjänster'!$A11,0)</f>
        <v>0</v>
      </c>
      <c r="AG10" s="32">
        <f t="shared" si="7"/>
        <v>0</v>
      </c>
      <c r="AH10" s="14">
        <f t="shared" si="37"/>
        <v>0</v>
      </c>
      <c r="AI10" s="19"/>
      <c r="AJ10" s="29">
        <f>IF(AI10="x",'Gemensamma Tjänster'!$A11,0)</f>
        <v>0</v>
      </c>
      <c r="AK10" s="32">
        <f t="shared" si="8"/>
        <v>0</v>
      </c>
      <c r="AL10" s="14">
        <f t="shared" si="38"/>
        <v>0</v>
      </c>
      <c r="AM10" s="19"/>
      <c r="AN10" s="29">
        <f>IF(AM10="x",'Gemensamma Tjänster'!$A11,0)</f>
        <v>0</v>
      </c>
      <c r="AO10" s="32">
        <f t="shared" si="9"/>
        <v>0</v>
      </c>
      <c r="AP10" s="14">
        <f t="shared" si="39"/>
        <v>0</v>
      </c>
      <c r="AQ10" s="19" t="s">
        <v>33</v>
      </c>
      <c r="AR10" s="29">
        <f>IF(AQ10="x",'Gemensamma Tjänster'!$A11,0)</f>
        <v>302711</v>
      </c>
      <c r="AS10" s="32">
        <f t="shared" si="10"/>
        <v>2.882149687530914E-2</v>
      </c>
      <c r="AT10" s="14">
        <f t="shared" si="40"/>
        <v>0</v>
      </c>
      <c r="AU10" s="19" t="s">
        <v>33</v>
      </c>
      <c r="AV10" s="29">
        <f>IF(AU10="x",'Gemensamma Tjänster'!$A11,0)</f>
        <v>302711</v>
      </c>
      <c r="AW10" s="32" t="e">
        <f t="shared" si="11"/>
        <v>#DIV/0!</v>
      </c>
      <c r="AX10" s="14">
        <f t="shared" si="41"/>
        <v>0</v>
      </c>
      <c r="AY10" s="19" t="s">
        <v>33</v>
      </c>
      <c r="AZ10" s="29">
        <f>IF(AY10="x",'Gemensamma Tjänster'!$A11,0)</f>
        <v>302711</v>
      </c>
      <c r="BA10" s="32" t="e">
        <f t="shared" si="12"/>
        <v>#DIV/0!</v>
      </c>
      <c r="BB10" s="14">
        <f t="shared" si="42"/>
        <v>0</v>
      </c>
      <c r="BC10" s="19" t="s">
        <v>33</v>
      </c>
      <c r="BD10" s="29">
        <f>IF(BC10="x",'Gemensamma Tjänster'!$A11,0)</f>
        <v>302711</v>
      </c>
      <c r="BE10" s="32" t="e">
        <f t="shared" si="13"/>
        <v>#DIV/0!</v>
      </c>
      <c r="BF10" s="14">
        <f t="shared" si="43"/>
        <v>0</v>
      </c>
      <c r="BG10" s="19" t="s">
        <v>33</v>
      </c>
      <c r="BH10" s="29">
        <f>IF(BG10="x",'Gemensamma Tjänster'!$A11,0)</f>
        <v>302711</v>
      </c>
      <c r="BI10" s="32" t="e">
        <f t="shared" si="14"/>
        <v>#DIV/0!</v>
      </c>
      <c r="BJ10" s="14">
        <f t="shared" si="44"/>
        <v>0</v>
      </c>
      <c r="BK10" s="19" t="s">
        <v>33</v>
      </c>
      <c r="BL10" s="29">
        <f>IF(BK10="x",'Gemensamma Tjänster'!$A11,0)</f>
        <v>302711</v>
      </c>
      <c r="BM10" s="32" t="e">
        <f t="shared" si="15"/>
        <v>#DIV/0!</v>
      </c>
      <c r="BN10" s="14">
        <f t="shared" si="45"/>
        <v>0</v>
      </c>
      <c r="BO10" s="19" t="s">
        <v>33</v>
      </c>
      <c r="BP10" s="29">
        <f>IF(BO10="x",'Gemensamma Tjänster'!$A11,0)</f>
        <v>302711</v>
      </c>
      <c r="BQ10" s="32" t="e">
        <f t="shared" si="16"/>
        <v>#DIV/0!</v>
      </c>
      <c r="BR10" s="14">
        <f t="shared" si="46"/>
        <v>0</v>
      </c>
      <c r="BS10" s="19" t="s">
        <v>33</v>
      </c>
      <c r="BT10" s="29">
        <f>IF(BS10="x",'Gemensamma Tjänster'!$A11,0)</f>
        <v>302711</v>
      </c>
      <c r="BU10" s="32" t="e">
        <f t="shared" si="17"/>
        <v>#DIV/0!</v>
      </c>
      <c r="BV10" s="14">
        <f t="shared" si="47"/>
        <v>0</v>
      </c>
      <c r="BW10" s="19" t="s">
        <v>33</v>
      </c>
      <c r="BX10" s="29">
        <f>IF(BW10="x",'Gemensamma Tjänster'!$A11,0)</f>
        <v>302711</v>
      </c>
      <c r="BY10" s="32" t="e">
        <f t="shared" si="18"/>
        <v>#DIV/0!</v>
      </c>
      <c r="BZ10" s="14">
        <f t="shared" si="48"/>
        <v>0</v>
      </c>
      <c r="CA10" s="19" t="s">
        <v>33</v>
      </c>
      <c r="CB10" s="29">
        <f>IF(CA10="x",'Gemensamma Tjänster'!$A11,0)</f>
        <v>302711</v>
      </c>
      <c r="CC10" s="32" t="e">
        <f t="shared" si="19"/>
        <v>#DIV/0!</v>
      </c>
      <c r="CD10" s="14">
        <f t="shared" si="49"/>
        <v>0</v>
      </c>
      <c r="CE10" s="19" t="s">
        <v>33</v>
      </c>
      <c r="CF10" s="29">
        <f>IF(CE10="x",'Gemensamma Tjänster'!$A11,0)</f>
        <v>302711</v>
      </c>
      <c r="CG10" s="32" t="e">
        <f t="shared" si="20"/>
        <v>#DIV/0!</v>
      </c>
      <c r="CH10" s="14">
        <f t="shared" si="50"/>
        <v>0</v>
      </c>
      <c r="CI10" s="19" t="s">
        <v>33</v>
      </c>
      <c r="CJ10" s="29">
        <f>IF(CI10="x",'Gemensamma Tjänster'!$A11,0)</f>
        <v>302711</v>
      </c>
      <c r="CK10" s="32" t="e">
        <f t="shared" si="21"/>
        <v>#DIV/0!</v>
      </c>
      <c r="CL10" s="14">
        <f t="shared" si="51"/>
        <v>0</v>
      </c>
      <c r="CM10" s="19" t="s">
        <v>33</v>
      </c>
      <c r="CN10" s="29">
        <f>IF(CM10="x",'Gemensamma Tjänster'!$A11,0)</f>
        <v>302711</v>
      </c>
      <c r="CO10" s="32" t="e">
        <f t="shared" si="22"/>
        <v>#DIV/0!</v>
      </c>
      <c r="CP10" s="14">
        <f t="shared" si="52"/>
        <v>0</v>
      </c>
      <c r="CQ10" s="19" t="s">
        <v>33</v>
      </c>
      <c r="CR10" s="29">
        <f>IF(CQ10="x",'Gemensamma Tjänster'!$A11,0)</f>
        <v>302711</v>
      </c>
      <c r="CS10" s="32" t="e">
        <f t="shared" si="23"/>
        <v>#DIV/0!</v>
      </c>
      <c r="CT10" s="14">
        <f t="shared" si="53"/>
        <v>0</v>
      </c>
      <c r="CU10" s="19" t="s">
        <v>33</v>
      </c>
      <c r="CV10" s="29">
        <f>IF(CU10="x",'Gemensamma Tjänster'!$A11,0)</f>
        <v>302711</v>
      </c>
      <c r="CW10" s="32" t="e">
        <f t="shared" si="24"/>
        <v>#DIV/0!</v>
      </c>
      <c r="CX10" s="14">
        <f t="shared" si="54"/>
        <v>0</v>
      </c>
      <c r="CY10" s="19" t="s">
        <v>33</v>
      </c>
      <c r="CZ10" s="29">
        <f>IF(CY10="x",'Gemensamma Tjänster'!$A11,0)</f>
        <v>302711</v>
      </c>
      <c r="DA10" s="32" t="e">
        <f t="shared" si="25"/>
        <v>#DIV/0!</v>
      </c>
      <c r="DB10" s="14">
        <f t="shared" si="55"/>
        <v>0</v>
      </c>
      <c r="DC10" s="19" t="s">
        <v>33</v>
      </c>
      <c r="DD10" s="29">
        <f>IF(DC10="x",'Gemensamma Tjänster'!$A11,0)</f>
        <v>302711</v>
      </c>
      <c r="DE10" s="32" t="e">
        <f t="shared" si="26"/>
        <v>#DIV/0!</v>
      </c>
      <c r="DF10" s="14">
        <f t="shared" si="56"/>
        <v>0</v>
      </c>
      <c r="DG10" s="19" t="s">
        <v>33</v>
      </c>
      <c r="DH10" s="29">
        <f>IF(DG10="x",'Gemensamma Tjänster'!$A11,0)</f>
        <v>302711</v>
      </c>
      <c r="DI10" s="32" t="e">
        <f t="shared" si="27"/>
        <v>#DIV/0!</v>
      </c>
      <c r="DJ10" s="14">
        <f t="shared" si="57"/>
        <v>0</v>
      </c>
      <c r="DK10" s="19" t="s">
        <v>33</v>
      </c>
      <c r="DL10" s="29">
        <f>IF(DK10="x",'Gemensamma Tjänster'!$A11,0)</f>
        <v>302711</v>
      </c>
      <c r="DM10" s="32" t="e">
        <f t="shared" si="28"/>
        <v>#DIV/0!</v>
      </c>
      <c r="DN10" s="14">
        <f t="shared" si="58"/>
        <v>0</v>
      </c>
    </row>
    <row r="11" spans="1:118" x14ac:dyDescent="0.25">
      <c r="A11" s="18" t="s">
        <v>9</v>
      </c>
      <c r="B11" s="23">
        <f t="shared" si="29"/>
        <v>1378158.8494851841</v>
      </c>
      <c r="C11" s="40" t="s">
        <v>33</v>
      </c>
      <c r="D11" s="28">
        <f>IF(C11="x",'Gemensamma Tjänster'!$A12,0)</f>
        <v>471216</v>
      </c>
      <c r="E11" s="31">
        <f t="shared" si="0"/>
        <v>5.9822648121090539E-2</v>
      </c>
      <c r="F11" s="13">
        <f t="shared" si="30"/>
        <v>0</v>
      </c>
      <c r="G11" s="18" t="s">
        <v>33</v>
      </c>
      <c r="H11" s="28">
        <f>IF(G11="x",'Gemensamma Tjänster'!$A12,0)</f>
        <v>471216</v>
      </c>
      <c r="I11" s="31">
        <f t="shared" si="1"/>
        <v>6.0546192400837133E-2</v>
      </c>
      <c r="J11" s="13">
        <f t="shared" si="31"/>
        <v>1378158.8494851841</v>
      </c>
      <c r="K11" s="40"/>
      <c r="L11" s="28">
        <f>IF(K11="x",'Gemensamma Tjänster'!$A12,0)</f>
        <v>0</v>
      </c>
      <c r="M11" s="31">
        <f t="shared" si="2"/>
        <v>0</v>
      </c>
      <c r="N11" s="13">
        <f t="shared" si="32"/>
        <v>0</v>
      </c>
      <c r="O11" s="40" t="s">
        <v>33</v>
      </c>
      <c r="P11" s="28">
        <f>IF(O11="x",'Gemensamma Tjänster'!$A12,0)</f>
        <v>471216</v>
      </c>
      <c r="Q11" s="31">
        <f t="shared" si="3"/>
        <v>0.10815537764385817</v>
      </c>
      <c r="R11" s="13">
        <f t="shared" si="33"/>
        <v>0</v>
      </c>
      <c r="S11" s="18" t="s">
        <v>33</v>
      </c>
      <c r="T11" s="28">
        <f>IF(S11="x",'Gemensamma Tjänster'!$A12,0)</f>
        <v>471216</v>
      </c>
      <c r="U11" s="31">
        <f t="shared" si="4"/>
        <v>5.9822648121090539E-2</v>
      </c>
      <c r="V11" s="13">
        <f t="shared" si="34"/>
        <v>0</v>
      </c>
      <c r="W11" s="18" t="s">
        <v>33</v>
      </c>
      <c r="X11" s="28">
        <f>IF(W11="x",'Gemensamma Tjänster'!$A12,0)</f>
        <v>471216</v>
      </c>
      <c r="Y11" s="31">
        <f t="shared" si="5"/>
        <v>4.48650708814535E-2</v>
      </c>
      <c r="Z11" s="13">
        <f t="shared" si="35"/>
        <v>0</v>
      </c>
      <c r="AA11" s="18"/>
      <c r="AB11" s="28">
        <f>IF(AA11="x",'Gemensamma Tjänster'!$A12,0)</f>
        <v>0</v>
      </c>
      <c r="AC11" s="31">
        <f t="shared" si="6"/>
        <v>0</v>
      </c>
      <c r="AD11" s="13">
        <f t="shared" si="36"/>
        <v>0</v>
      </c>
      <c r="AE11" s="18"/>
      <c r="AF11" s="28">
        <f>IF(AE11="x",'Gemensamma Tjänster'!$A12,0)</f>
        <v>0</v>
      </c>
      <c r="AG11" s="31">
        <f t="shared" si="7"/>
        <v>0</v>
      </c>
      <c r="AH11" s="13">
        <f t="shared" si="37"/>
        <v>0</v>
      </c>
      <c r="AI11" s="18"/>
      <c r="AJ11" s="28">
        <f>IF(AI11="x",'Gemensamma Tjänster'!$A12,0)</f>
        <v>0</v>
      </c>
      <c r="AK11" s="31">
        <f t="shared" si="8"/>
        <v>0</v>
      </c>
      <c r="AL11" s="13">
        <f t="shared" si="38"/>
        <v>0</v>
      </c>
      <c r="AM11" s="18"/>
      <c r="AN11" s="28">
        <f>IF(AM11="x",'Gemensamma Tjänster'!$A12,0)</f>
        <v>0</v>
      </c>
      <c r="AO11" s="31">
        <f t="shared" si="9"/>
        <v>0</v>
      </c>
      <c r="AP11" s="13">
        <f t="shared" si="39"/>
        <v>0</v>
      </c>
      <c r="AQ11" s="18" t="s">
        <v>33</v>
      </c>
      <c r="AR11" s="28">
        <f>IF(AQ11="x",'Gemensamma Tjänster'!$A12,0)</f>
        <v>471216</v>
      </c>
      <c r="AS11" s="31">
        <f t="shared" si="10"/>
        <v>4.48650708814535E-2</v>
      </c>
      <c r="AT11" s="13">
        <f t="shared" si="40"/>
        <v>0</v>
      </c>
      <c r="AU11" s="18" t="s">
        <v>33</v>
      </c>
      <c r="AV11" s="28">
        <f>IF(AU11="x",'Gemensamma Tjänster'!$A12,0)</f>
        <v>471216</v>
      </c>
      <c r="AW11" s="31" t="e">
        <f t="shared" si="11"/>
        <v>#DIV/0!</v>
      </c>
      <c r="AX11" s="13">
        <f t="shared" si="41"/>
        <v>0</v>
      </c>
      <c r="AY11" s="18" t="s">
        <v>33</v>
      </c>
      <c r="AZ11" s="28">
        <f>IF(AY11="x",'Gemensamma Tjänster'!$A12,0)</f>
        <v>471216</v>
      </c>
      <c r="BA11" s="31" t="e">
        <f t="shared" si="12"/>
        <v>#DIV/0!</v>
      </c>
      <c r="BB11" s="13">
        <f t="shared" si="42"/>
        <v>0</v>
      </c>
      <c r="BC11" s="18" t="s">
        <v>33</v>
      </c>
      <c r="BD11" s="28">
        <f>IF(BC11="x",'Gemensamma Tjänster'!$A12,0)</f>
        <v>471216</v>
      </c>
      <c r="BE11" s="31" t="e">
        <f t="shared" si="13"/>
        <v>#DIV/0!</v>
      </c>
      <c r="BF11" s="13">
        <f t="shared" si="43"/>
        <v>0</v>
      </c>
      <c r="BG11" s="18" t="s">
        <v>33</v>
      </c>
      <c r="BH11" s="28">
        <f>IF(BG11="x",'Gemensamma Tjänster'!$A12,0)</f>
        <v>471216</v>
      </c>
      <c r="BI11" s="31" t="e">
        <f t="shared" si="14"/>
        <v>#DIV/0!</v>
      </c>
      <c r="BJ11" s="13">
        <f t="shared" si="44"/>
        <v>0</v>
      </c>
      <c r="BK11" s="18" t="s">
        <v>33</v>
      </c>
      <c r="BL11" s="28">
        <f>IF(BK11="x",'Gemensamma Tjänster'!$A12,0)</f>
        <v>471216</v>
      </c>
      <c r="BM11" s="31" t="e">
        <f t="shared" si="15"/>
        <v>#DIV/0!</v>
      </c>
      <c r="BN11" s="13">
        <f t="shared" si="45"/>
        <v>0</v>
      </c>
      <c r="BO11" s="18" t="s">
        <v>33</v>
      </c>
      <c r="BP11" s="28">
        <f>IF(BO11="x",'Gemensamma Tjänster'!$A12,0)</f>
        <v>471216</v>
      </c>
      <c r="BQ11" s="31" t="e">
        <f t="shared" si="16"/>
        <v>#DIV/0!</v>
      </c>
      <c r="BR11" s="13">
        <f t="shared" si="46"/>
        <v>0</v>
      </c>
      <c r="BS11" s="18" t="s">
        <v>33</v>
      </c>
      <c r="BT11" s="28">
        <f>IF(BS11="x",'Gemensamma Tjänster'!$A12,0)</f>
        <v>471216</v>
      </c>
      <c r="BU11" s="31" t="e">
        <f t="shared" si="17"/>
        <v>#DIV/0!</v>
      </c>
      <c r="BV11" s="13">
        <f t="shared" si="47"/>
        <v>0</v>
      </c>
      <c r="BW11" s="18" t="s">
        <v>33</v>
      </c>
      <c r="BX11" s="28">
        <f>IF(BW11="x",'Gemensamma Tjänster'!$A12,0)</f>
        <v>471216</v>
      </c>
      <c r="BY11" s="31" t="e">
        <f t="shared" si="18"/>
        <v>#DIV/0!</v>
      </c>
      <c r="BZ11" s="13">
        <f t="shared" si="48"/>
        <v>0</v>
      </c>
      <c r="CA11" s="18" t="s">
        <v>33</v>
      </c>
      <c r="CB11" s="28">
        <f>IF(CA11="x",'Gemensamma Tjänster'!$A12,0)</f>
        <v>471216</v>
      </c>
      <c r="CC11" s="31" t="e">
        <f t="shared" si="19"/>
        <v>#DIV/0!</v>
      </c>
      <c r="CD11" s="13">
        <f t="shared" si="49"/>
        <v>0</v>
      </c>
      <c r="CE11" s="18" t="s">
        <v>33</v>
      </c>
      <c r="CF11" s="28">
        <f>IF(CE11="x",'Gemensamma Tjänster'!$A12,0)</f>
        <v>471216</v>
      </c>
      <c r="CG11" s="31" t="e">
        <f t="shared" si="20"/>
        <v>#DIV/0!</v>
      </c>
      <c r="CH11" s="13">
        <f t="shared" si="50"/>
        <v>0</v>
      </c>
      <c r="CI11" s="18" t="s">
        <v>33</v>
      </c>
      <c r="CJ11" s="28">
        <f>IF(CI11="x",'Gemensamma Tjänster'!$A12,0)</f>
        <v>471216</v>
      </c>
      <c r="CK11" s="31" t="e">
        <f t="shared" si="21"/>
        <v>#DIV/0!</v>
      </c>
      <c r="CL11" s="13">
        <f t="shared" si="51"/>
        <v>0</v>
      </c>
      <c r="CM11" s="18" t="s">
        <v>33</v>
      </c>
      <c r="CN11" s="28">
        <f>IF(CM11="x",'Gemensamma Tjänster'!$A12,0)</f>
        <v>471216</v>
      </c>
      <c r="CO11" s="31" t="e">
        <f t="shared" si="22"/>
        <v>#DIV/0!</v>
      </c>
      <c r="CP11" s="13">
        <f t="shared" si="52"/>
        <v>0</v>
      </c>
      <c r="CQ11" s="18" t="s">
        <v>33</v>
      </c>
      <c r="CR11" s="28">
        <f>IF(CQ11="x",'Gemensamma Tjänster'!$A12,0)</f>
        <v>471216</v>
      </c>
      <c r="CS11" s="31" t="e">
        <f t="shared" si="23"/>
        <v>#DIV/0!</v>
      </c>
      <c r="CT11" s="13">
        <f t="shared" si="53"/>
        <v>0</v>
      </c>
      <c r="CU11" s="18" t="s">
        <v>33</v>
      </c>
      <c r="CV11" s="28">
        <f>IF(CU11="x",'Gemensamma Tjänster'!$A12,0)</f>
        <v>471216</v>
      </c>
      <c r="CW11" s="31" t="e">
        <f t="shared" si="24"/>
        <v>#DIV/0!</v>
      </c>
      <c r="CX11" s="13">
        <f t="shared" si="54"/>
        <v>0</v>
      </c>
      <c r="CY11" s="18" t="s">
        <v>33</v>
      </c>
      <c r="CZ11" s="28">
        <f>IF(CY11="x",'Gemensamma Tjänster'!$A12,0)</f>
        <v>471216</v>
      </c>
      <c r="DA11" s="31" t="e">
        <f t="shared" si="25"/>
        <v>#DIV/0!</v>
      </c>
      <c r="DB11" s="13">
        <f t="shared" si="55"/>
        <v>0</v>
      </c>
      <c r="DC11" s="18" t="s">
        <v>33</v>
      </c>
      <c r="DD11" s="28">
        <f>IF(DC11="x",'Gemensamma Tjänster'!$A12,0)</f>
        <v>471216</v>
      </c>
      <c r="DE11" s="31" t="e">
        <f t="shared" si="26"/>
        <v>#DIV/0!</v>
      </c>
      <c r="DF11" s="13">
        <f t="shared" si="56"/>
        <v>0</v>
      </c>
      <c r="DG11" s="18" t="s">
        <v>33</v>
      </c>
      <c r="DH11" s="28">
        <f>IF(DG11="x",'Gemensamma Tjänster'!$A12,0)</f>
        <v>471216</v>
      </c>
      <c r="DI11" s="31" t="e">
        <f t="shared" si="27"/>
        <v>#DIV/0!</v>
      </c>
      <c r="DJ11" s="13">
        <f t="shared" si="57"/>
        <v>0</v>
      </c>
      <c r="DK11" s="18" t="s">
        <v>33</v>
      </c>
      <c r="DL11" s="28">
        <f>IF(DK11="x",'Gemensamma Tjänster'!$A12,0)</f>
        <v>471216</v>
      </c>
      <c r="DM11" s="31" t="e">
        <f t="shared" si="28"/>
        <v>#DIV/0!</v>
      </c>
      <c r="DN11" s="13">
        <f t="shared" si="58"/>
        <v>0</v>
      </c>
    </row>
    <row r="12" spans="1:118" x14ac:dyDescent="0.25">
      <c r="A12" s="19" t="s">
        <v>10</v>
      </c>
      <c r="B12" s="24">
        <f t="shared" si="29"/>
        <v>1078486.7454080721</v>
      </c>
      <c r="C12" s="41" t="s">
        <v>33</v>
      </c>
      <c r="D12" s="29">
        <f>IF(C12="x",'Gemensamma Tjänster'!$A13,0)</f>
        <v>368753</v>
      </c>
      <c r="E12" s="32">
        <f t="shared" si="0"/>
        <v>4.681458389060749E-2</v>
      </c>
      <c r="F12" s="14">
        <f t="shared" si="30"/>
        <v>0</v>
      </c>
      <c r="G12" s="19" t="s">
        <v>33</v>
      </c>
      <c r="H12" s="29">
        <f>IF(G12="x",'Gemensamma Tjänster'!$A13,0)</f>
        <v>368753</v>
      </c>
      <c r="I12" s="32">
        <f t="shared" si="1"/>
        <v>4.7380797949105921E-2</v>
      </c>
      <c r="J12" s="14">
        <f t="shared" si="31"/>
        <v>1078486.7454080721</v>
      </c>
      <c r="K12" s="41" t="s">
        <v>33</v>
      </c>
      <c r="L12" s="29">
        <f>IF(K12="x",'Gemensamma Tjänster'!$A13,0)</f>
        <v>368753</v>
      </c>
      <c r="M12" s="32">
        <f t="shared" si="2"/>
        <v>5.0103044990334099E-2</v>
      </c>
      <c r="N12" s="14">
        <f t="shared" si="32"/>
        <v>0</v>
      </c>
      <c r="O12" s="41" t="s">
        <v>33</v>
      </c>
      <c r="P12" s="29">
        <f>IF(O12="x",'Gemensamma Tjänster'!$A13,0)</f>
        <v>368753</v>
      </c>
      <c r="Q12" s="32">
        <f t="shared" si="3"/>
        <v>8.4637660801640091E-2</v>
      </c>
      <c r="R12" s="14">
        <f t="shared" si="33"/>
        <v>0</v>
      </c>
      <c r="S12" s="19" t="s">
        <v>33</v>
      </c>
      <c r="T12" s="29">
        <f>IF(S12="x",'Gemensamma Tjänster'!$A13,0)</f>
        <v>368753</v>
      </c>
      <c r="U12" s="32">
        <f t="shared" si="4"/>
        <v>4.681458389060749E-2</v>
      </c>
      <c r="V12" s="14">
        <f t="shared" si="34"/>
        <v>0</v>
      </c>
      <c r="W12" s="19" t="s">
        <v>33</v>
      </c>
      <c r="X12" s="29">
        <f>IF(W12="x",'Gemensamma Tjänster'!$A13,0)</f>
        <v>368753</v>
      </c>
      <c r="Y12" s="32">
        <f t="shared" si="5"/>
        <v>3.5109439159002713E-2</v>
      </c>
      <c r="Z12" s="14">
        <f t="shared" si="35"/>
        <v>0</v>
      </c>
      <c r="AA12" s="19"/>
      <c r="AB12" s="29">
        <f>IF(AA12="x",'Gemensamma Tjänster'!$A13,0)</f>
        <v>0</v>
      </c>
      <c r="AC12" s="32">
        <f t="shared" si="6"/>
        <v>0</v>
      </c>
      <c r="AD12" s="14">
        <f t="shared" si="36"/>
        <v>0</v>
      </c>
      <c r="AE12" s="19"/>
      <c r="AF12" s="29">
        <f>IF(AE12="x",'Gemensamma Tjänster'!$A13,0)</f>
        <v>0</v>
      </c>
      <c r="AG12" s="32">
        <f t="shared" si="7"/>
        <v>0</v>
      </c>
      <c r="AH12" s="14">
        <f t="shared" si="37"/>
        <v>0</v>
      </c>
      <c r="AI12" s="19"/>
      <c r="AJ12" s="29">
        <f>IF(AI12="x",'Gemensamma Tjänster'!$A13,0)</f>
        <v>0</v>
      </c>
      <c r="AK12" s="32">
        <f t="shared" si="8"/>
        <v>0</v>
      </c>
      <c r="AL12" s="14">
        <f t="shared" si="38"/>
        <v>0</v>
      </c>
      <c r="AM12" s="19"/>
      <c r="AN12" s="29">
        <f>IF(AM12="x",'Gemensamma Tjänster'!$A13,0)</f>
        <v>0</v>
      </c>
      <c r="AO12" s="32">
        <f t="shared" si="9"/>
        <v>0</v>
      </c>
      <c r="AP12" s="14">
        <f t="shared" si="39"/>
        <v>0</v>
      </c>
      <c r="AQ12" s="19" t="s">
        <v>33</v>
      </c>
      <c r="AR12" s="29">
        <f>IF(AQ12="x",'Gemensamma Tjänster'!$A13,0)</f>
        <v>368753</v>
      </c>
      <c r="AS12" s="32">
        <f t="shared" si="10"/>
        <v>3.5109439159002713E-2</v>
      </c>
      <c r="AT12" s="14">
        <f t="shared" si="40"/>
        <v>0</v>
      </c>
      <c r="AU12" s="19" t="s">
        <v>33</v>
      </c>
      <c r="AV12" s="29">
        <f>IF(AU12="x",'Gemensamma Tjänster'!$A13,0)</f>
        <v>368753</v>
      </c>
      <c r="AW12" s="32" t="e">
        <f t="shared" si="11"/>
        <v>#DIV/0!</v>
      </c>
      <c r="AX12" s="14">
        <f t="shared" si="41"/>
        <v>0</v>
      </c>
      <c r="AY12" s="19" t="s">
        <v>33</v>
      </c>
      <c r="AZ12" s="29">
        <f>IF(AY12="x",'Gemensamma Tjänster'!$A13,0)</f>
        <v>368753</v>
      </c>
      <c r="BA12" s="32" t="e">
        <f t="shared" si="12"/>
        <v>#DIV/0!</v>
      </c>
      <c r="BB12" s="14">
        <f t="shared" si="42"/>
        <v>0</v>
      </c>
      <c r="BC12" s="19" t="s">
        <v>33</v>
      </c>
      <c r="BD12" s="29">
        <f>IF(BC12="x",'Gemensamma Tjänster'!$A13,0)</f>
        <v>368753</v>
      </c>
      <c r="BE12" s="32" t="e">
        <f t="shared" si="13"/>
        <v>#DIV/0!</v>
      </c>
      <c r="BF12" s="14">
        <f t="shared" si="43"/>
        <v>0</v>
      </c>
      <c r="BG12" s="19" t="s">
        <v>33</v>
      </c>
      <c r="BH12" s="29">
        <f>IF(BG12="x",'Gemensamma Tjänster'!$A13,0)</f>
        <v>368753</v>
      </c>
      <c r="BI12" s="32" t="e">
        <f t="shared" si="14"/>
        <v>#DIV/0!</v>
      </c>
      <c r="BJ12" s="14">
        <f t="shared" si="44"/>
        <v>0</v>
      </c>
      <c r="BK12" s="19" t="s">
        <v>33</v>
      </c>
      <c r="BL12" s="29">
        <f>IF(BK12="x",'Gemensamma Tjänster'!$A13,0)</f>
        <v>368753</v>
      </c>
      <c r="BM12" s="32" t="e">
        <f t="shared" si="15"/>
        <v>#DIV/0!</v>
      </c>
      <c r="BN12" s="14">
        <f t="shared" si="45"/>
        <v>0</v>
      </c>
      <c r="BO12" s="19" t="s">
        <v>33</v>
      </c>
      <c r="BP12" s="29">
        <f>IF(BO12="x",'Gemensamma Tjänster'!$A13,0)</f>
        <v>368753</v>
      </c>
      <c r="BQ12" s="32" t="e">
        <f t="shared" si="16"/>
        <v>#DIV/0!</v>
      </c>
      <c r="BR12" s="14">
        <f t="shared" si="46"/>
        <v>0</v>
      </c>
      <c r="BS12" s="19" t="s">
        <v>33</v>
      </c>
      <c r="BT12" s="29">
        <f>IF(BS12="x",'Gemensamma Tjänster'!$A13,0)</f>
        <v>368753</v>
      </c>
      <c r="BU12" s="32" t="e">
        <f t="shared" si="17"/>
        <v>#DIV/0!</v>
      </c>
      <c r="BV12" s="14">
        <f t="shared" si="47"/>
        <v>0</v>
      </c>
      <c r="BW12" s="19" t="s">
        <v>33</v>
      </c>
      <c r="BX12" s="29">
        <f>IF(BW12="x",'Gemensamma Tjänster'!$A13,0)</f>
        <v>368753</v>
      </c>
      <c r="BY12" s="32" t="e">
        <f t="shared" si="18"/>
        <v>#DIV/0!</v>
      </c>
      <c r="BZ12" s="14">
        <f t="shared" si="48"/>
        <v>0</v>
      </c>
      <c r="CA12" s="19" t="s">
        <v>33</v>
      </c>
      <c r="CB12" s="29">
        <f>IF(CA12="x",'Gemensamma Tjänster'!$A13,0)</f>
        <v>368753</v>
      </c>
      <c r="CC12" s="32" t="e">
        <f t="shared" si="19"/>
        <v>#DIV/0!</v>
      </c>
      <c r="CD12" s="14">
        <f t="shared" si="49"/>
        <v>0</v>
      </c>
      <c r="CE12" s="19" t="s">
        <v>33</v>
      </c>
      <c r="CF12" s="29">
        <f>IF(CE12="x",'Gemensamma Tjänster'!$A13,0)</f>
        <v>368753</v>
      </c>
      <c r="CG12" s="32" t="e">
        <f t="shared" si="20"/>
        <v>#DIV/0!</v>
      </c>
      <c r="CH12" s="14">
        <f t="shared" si="50"/>
        <v>0</v>
      </c>
      <c r="CI12" s="19" t="s">
        <v>33</v>
      </c>
      <c r="CJ12" s="29">
        <f>IF(CI12="x",'Gemensamma Tjänster'!$A13,0)</f>
        <v>368753</v>
      </c>
      <c r="CK12" s="32" t="e">
        <f t="shared" si="21"/>
        <v>#DIV/0!</v>
      </c>
      <c r="CL12" s="14">
        <f t="shared" si="51"/>
        <v>0</v>
      </c>
      <c r="CM12" s="19" t="s">
        <v>33</v>
      </c>
      <c r="CN12" s="29">
        <f>IF(CM12="x",'Gemensamma Tjänster'!$A13,0)</f>
        <v>368753</v>
      </c>
      <c r="CO12" s="32" t="e">
        <f t="shared" si="22"/>
        <v>#DIV/0!</v>
      </c>
      <c r="CP12" s="14">
        <f t="shared" si="52"/>
        <v>0</v>
      </c>
      <c r="CQ12" s="19" t="s">
        <v>33</v>
      </c>
      <c r="CR12" s="29">
        <f>IF(CQ12="x",'Gemensamma Tjänster'!$A13,0)</f>
        <v>368753</v>
      </c>
      <c r="CS12" s="32" t="e">
        <f t="shared" si="23"/>
        <v>#DIV/0!</v>
      </c>
      <c r="CT12" s="14">
        <f t="shared" si="53"/>
        <v>0</v>
      </c>
      <c r="CU12" s="19" t="s">
        <v>33</v>
      </c>
      <c r="CV12" s="29">
        <f>IF(CU12="x",'Gemensamma Tjänster'!$A13,0)</f>
        <v>368753</v>
      </c>
      <c r="CW12" s="32" t="e">
        <f t="shared" si="24"/>
        <v>#DIV/0!</v>
      </c>
      <c r="CX12" s="14">
        <f t="shared" si="54"/>
        <v>0</v>
      </c>
      <c r="CY12" s="19" t="s">
        <v>33</v>
      </c>
      <c r="CZ12" s="29">
        <f>IF(CY12="x",'Gemensamma Tjänster'!$A13,0)</f>
        <v>368753</v>
      </c>
      <c r="DA12" s="32" t="e">
        <f t="shared" si="25"/>
        <v>#DIV/0!</v>
      </c>
      <c r="DB12" s="14">
        <f t="shared" si="55"/>
        <v>0</v>
      </c>
      <c r="DC12" s="19" t="s">
        <v>33</v>
      </c>
      <c r="DD12" s="29">
        <f>IF(DC12="x",'Gemensamma Tjänster'!$A13,0)</f>
        <v>368753</v>
      </c>
      <c r="DE12" s="32" t="e">
        <f t="shared" si="26"/>
        <v>#DIV/0!</v>
      </c>
      <c r="DF12" s="14">
        <f t="shared" si="56"/>
        <v>0</v>
      </c>
      <c r="DG12" s="19" t="s">
        <v>33</v>
      </c>
      <c r="DH12" s="29">
        <f>IF(DG12="x",'Gemensamma Tjänster'!$A13,0)</f>
        <v>368753</v>
      </c>
      <c r="DI12" s="32" t="e">
        <f t="shared" si="27"/>
        <v>#DIV/0!</v>
      </c>
      <c r="DJ12" s="14">
        <f t="shared" si="57"/>
        <v>0</v>
      </c>
      <c r="DK12" s="19" t="s">
        <v>33</v>
      </c>
      <c r="DL12" s="29">
        <f>IF(DK12="x",'Gemensamma Tjänster'!$A13,0)</f>
        <v>368753</v>
      </c>
      <c r="DM12" s="32" t="e">
        <f t="shared" si="28"/>
        <v>#DIV/0!</v>
      </c>
      <c r="DN12" s="14">
        <f t="shared" si="58"/>
        <v>0</v>
      </c>
    </row>
    <row r="13" spans="1:118" x14ac:dyDescent="0.25">
      <c r="A13" s="18" t="s">
        <v>11</v>
      </c>
      <c r="B13" s="23">
        <f t="shared" si="29"/>
        <v>596556.98237335205</v>
      </c>
      <c r="C13" s="40" t="s">
        <v>33</v>
      </c>
      <c r="D13" s="28">
        <f>IF(C13="x",'Gemensamma Tjänster'!$A14,0)</f>
        <v>203973</v>
      </c>
      <c r="E13" s="31">
        <f t="shared" si="0"/>
        <v>2.5895141517272759E-2</v>
      </c>
      <c r="F13" s="13">
        <f t="shared" si="30"/>
        <v>0</v>
      </c>
      <c r="G13" s="18" t="s">
        <v>33</v>
      </c>
      <c r="H13" s="28">
        <f>IF(G13="x",'Gemensamma Tjänster'!$A14,0)</f>
        <v>203973</v>
      </c>
      <c r="I13" s="31">
        <f t="shared" si="1"/>
        <v>2.6208338644222506E-2</v>
      </c>
      <c r="J13" s="13">
        <f t="shared" si="31"/>
        <v>596556.98237335205</v>
      </c>
      <c r="K13" s="40" t="s">
        <v>33</v>
      </c>
      <c r="L13" s="28">
        <f>IF(K13="x",'Gemensamma Tjänster'!$A14,0)</f>
        <v>203973</v>
      </c>
      <c r="M13" s="31">
        <f t="shared" si="2"/>
        <v>2.7714129500813329E-2</v>
      </c>
      <c r="N13" s="13">
        <f t="shared" si="32"/>
        <v>0</v>
      </c>
      <c r="O13" s="40"/>
      <c r="P13" s="28">
        <f>IF(O13="x",'Gemensamma Tjänster'!$A14,0)</f>
        <v>0</v>
      </c>
      <c r="Q13" s="31">
        <f t="shared" si="3"/>
        <v>0</v>
      </c>
      <c r="R13" s="13">
        <f t="shared" si="33"/>
        <v>0</v>
      </c>
      <c r="S13" s="18" t="s">
        <v>33</v>
      </c>
      <c r="T13" s="28">
        <f>IF(S13="x",'Gemensamma Tjänster'!$A14,0)</f>
        <v>203973</v>
      </c>
      <c r="U13" s="31">
        <f t="shared" si="4"/>
        <v>2.5895141517272759E-2</v>
      </c>
      <c r="V13" s="13">
        <f t="shared" si="34"/>
        <v>0</v>
      </c>
      <c r="W13" s="18" t="s">
        <v>33</v>
      </c>
      <c r="X13" s="28">
        <f>IF(W13="x",'Gemensamma Tjänster'!$A14,0)</f>
        <v>203973</v>
      </c>
      <c r="Y13" s="31">
        <f t="shared" si="5"/>
        <v>1.942052711050286E-2</v>
      </c>
      <c r="Z13" s="13">
        <f t="shared" si="35"/>
        <v>0</v>
      </c>
      <c r="AA13" s="18"/>
      <c r="AB13" s="28">
        <f>IF(AA13="x",'Gemensamma Tjänster'!$A14,0)</f>
        <v>0</v>
      </c>
      <c r="AC13" s="31">
        <f t="shared" si="6"/>
        <v>0</v>
      </c>
      <c r="AD13" s="13">
        <f t="shared" si="36"/>
        <v>0</v>
      </c>
      <c r="AE13" s="18"/>
      <c r="AF13" s="28">
        <f>IF(AE13="x",'Gemensamma Tjänster'!$A14,0)</f>
        <v>0</v>
      </c>
      <c r="AG13" s="31">
        <f t="shared" si="7"/>
        <v>0</v>
      </c>
      <c r="AH13" s="13">
        <f t="shared" si="37"/>
        <v>0</v>
      </c>
      <c r="AI13" s="18"/>
      <c r="AJ13" s="28">
        <f>IF(AI13="x",'Gemensamma Tjänster'!$A14,0)</f>
        <v>0</v>
      </c>
      <c r="AK13" s="31">
        <f t="shared" si="8"/>
        <v>0</v>
      </c>
      <c r="AL13" s="13">
        <f t="shared" si="38"/>
        <v>0</v>
      </c>
      <c r="AM13" s="18"/>
      <c r="AN13" s="28">
        <f>IF(AM13="x",'Gemensamma Tjänster'!$A14,0)</f>
        <v>0</v>
      </c>
      <c r="AO13" s="31">
        <f t="shared" si="9"/>
        <v>0</v>
      </c>
      <c r="AP13" s="13">
        <f t="shared" si="39"/>
        <v>0</v>
      </c>
      <c r="AQ13" s="18" t="s">
        <v>33</v>
      </c>
      <c r="AR13" s="28">
        <f>IF(AQ13="x",'Gemensamma Tjänster'!$A14,0)</f>
        <v>203973</v>
      </c>
      <c r="AS13" s="31">
        <f t="shared" si="10"/>
        <v>1.942052711050286E-2</v>
      </c>
      <c r="AT13" s="13">
        <f t="shared" si="40"/>
        <v>0</v>
      </c>
      <c r="AU13" s="18" t="s">
        <v>33</v>
      </c>
      <c r="AV13" s="28">
        <f>IF(AU13="x",'Gemensamma Tjänster'!$A14,0)</f>
        <v>203973</v>
      </c>
      <c r="AW13" s="31" t="e">
        <f t="shared" si="11"/>
        <v>#DIV/0!</v>
      </c>
      <c r="AX13" s="13">
        <f t="shared" si="41"/>
        <v>0</v>
      </c>
      <c r="AY13" s="18" t="s">
        <v>33</v>
      </c>
      <c r="AZ13" s="28">
        <f>IF(AY13="x",'Gemensamma Tjänster'!$A14,0)</f>
        <v>203973</v>
      </c>
      <c r="BA13" s="31" t="e">
        <f t="shared" si="12"/>
        <v>#DIV/0!</v>
      </c>
      <c r="BB13" s="13">
        <f t="shared" si="42"/>
        <v>0</v>
      </c>
      <c r="BC13" s="18" t="s">
        <v>33</v>
      </c>
      <c r="BD13" s="28">
        <f>IF(BC13="x",'Gemensamma Tjänster'!$A14,0)</f>
        <v>203973</v>
      </c>
      <c r="BE13" s="31" t="e">
        <f t="shared" si="13"/>
        <v>#DIV/0!</v>
      </c>
      <c r="BF13" s="13">
        <f t="shared" si="43"/>
        <v>0</v>
      </c>
      <c r="BG13" s="18" t="s">
        <v>33</v>
      </c>
      <c r="BH13" s="28">
        <f>IF(BG13="x",'Gemensamma Tjänster'!$A14,0)</f>
        <v>203973</v>
      </c>
      <c r="BI13" s="31" t="e">
        <f t="shared" si="14"/>
        <v>#DIV/0!</v>
      </c>
      <c r="BJ13" s="13">
        <f t="shared" si="44"/>
        <v>0</v>
      </c>
      <c r="BK13" s="18" t="s">
        <v>33</v>
      </c>
      <c r="BL13" s="28">
        <f>IF(BK13="x",'Gemensamma Tjänster'!$A14,0)</f>
        <v>203973</v>
      </c>
      <c r="BM13" s="31" t="e">
        <f t="shared" si="15"/>
        <v>#DIV/0!</v>
      </c>
      <c r="BN13" s="13">
        <f t="shared" si="45"/>
        <v>0</v>
      </c>
      <c r="BO13" s="18" t="s">
        <v>33</v>
      </c>
      <c r="BP13" s="28">
        <f>IF(BO13="x",'Gemensamma Tjänster'!$A14,0)</f>
        <v>203973</v>
      </c>
      <c r="BQ13" s="31" t="e">
        <f t="shared" si="16"/>
        <v>#DIV/0!</v>
      </c>
      <c r="BR13" s="13">
        <f t="shared" si="46"/>
        <v>0</v>
      </c>
      <c r="BS13" s="18" t="s">
        <v>33</v>
      </c>
      <c r="BT13" s="28">
        <f>IF(BS13="x",'Gemensamma Tjänster'!$A14,0)</f>
        <v>203973</v>
      </c>
      <c r="BU13" s="31" t="e">
        <f t="shared" si="17"/>
        <v>#DIV/0!</v>
      </c>
      <c r="BV13" s="13">
        <f t="shared" si="47"/>
        <v>0</v>
      </c>
      <c r="BW13" s="18" t="s">
        <v>33</v>
      </c>
      <c r="BX13" s="28">
        <f>IF(BW13="x",'Gemensamma Tjänster'!$A14,0)</f>
        <v>203973</v>
      </c>
      <c r="BY13" s="31" t="e">
        <f t="shared" si="18"/>
        <v>#DIV/0!</v>
      </c>
      <c r="BZ13" s="13">
        <f t="shared" si="48"/>
        <v>0</v>
      </c>
      <c r="CA13" s="18" t="s">
        <v>33</v>
      </c>
      <c r="CB13" s="28">
        <f>IF(CA13="x",'Gemensamma Tjänster'!$A14,0)</f>
        <v>203973</v>
      </c>
      <c r="CC13" s="31" t="e">
        <f t="shared" si="19"/>
        <v>#DIV/0!</v>
      </c>
      <c r="CD13" s="13">
        <f t="shared" si="49"/>
        <v>0</v>
      </c>
      <c r="CE13" s="18" t="s">
        <v>33</v>
      </c>
      <c r="CF13" s="28">
        <f>IF(CE13="x",'Gemensamma Tjänster'!$A14,0)</f>
        <v>203973</v>
      </c>
      <c r="CG13" s="31" t="e">
        <f t="shared" si="20"/>
        <v>#DIV/0!</v>
      </c>
      <c r="CH13" s="13">
        <f t="shared" si="50"/>
        <v>0</v>
      </c>
      <c r="CI13" s="18" t="s">
        <v>33</v>
      </c>
      <c r="CJ13" s="28">
        <f>IF(CI13="x",'Gemensamma Tjänster'!$A14,0)</f>
        <v>203973</v>
      </c>
      <c r="CK13" s="31" t="e">
        <f t="shared" si="21"/>
        <v>#DIV/0!</v>
      </c>
      <c r="CL13" s="13">
        <f t="shared" si="51"/>
        <v>0</v>
      </c>
      <c r="CM13" s="18" t="s">
        <v>33</v>
      </c>
      <c r="CN13" s="28">
        <f>IF(CM13="x",'Gemensamma Tjänster'!$A14,0)</f>
        <v>203973</v>
      </c>
      <c r="CO13" s="31" t="e">
        <f t="shared" si="22"/>
        <v>#DIV/0!</v>
      </c>
      <c r="CP13" s="13">
        <f t="shared" si="52"/>
        <v>0</v>
      </c>
      <c r="CQ13" s="18" t="s">
        <v>33</v>
      </c>
      <c r="CR13" s="28">
        <f>IF(CQ13="x",'Gemensamma Tjänster'!$A14,0)</f>
        <v>203973</v>
      </c>
      <c r="CS13" s="31" t="e">
        <f t="shared" si="23"/>
        <v>#DIV/0!</v>
      </c>
      <c r="CT13" s="13">
        <f t="shared" si="53"/>
        <v>0</v>
      </c>
      <c r="CU13" s="18" t="s">
        <v>33</v>
      </c>
      <c r="CV13" s="28">
        <f>IF(CU13="x",'Gemensamma Tjänster'!$A14,0)</f>
        <v>203973</v>
      </c>
      <c r="CW13" s="31" t="e">
        <f t="shared" si="24"/>
        <v>#DIV/0!</v>
      </c>
      <c r="CX13" s="13">
        <f t="shared" si="54"/>
        <v>0</v>
      </c>
      <c r="CY13" s="18" t="s">
        <v>33</v>
      </c>
      <c r="CZ13" s="28">
        <f>IF(CY13="x",'Gemensamma Tjänster'!$A14,0)</f>
        <v>203973</v>
      </c>
      <c r="DA13" s="31" t="e">
        <f t="shared" si="25"/>
        <v>#DIV/0!</v>
      </c>
      <c r="DB13" s="13">
        <f t="shared" si="55"/>
        <v>0</v>
      </c>
      <c r="DC13" s="18" t="s">
        <v>33</v>
      </c>
      <c r="DD13" s="28">
        <f>IF(DC13="x",'Gemensamma Tjänster'!$A14,0)</f>
        <v>203973</v>
      </c>
      <c r="DE13" s="31" t="e">
        <f t="shared" si="26"/>
        <v>#DIV/0!</v>
      </c>
      <c r="DF13" s="13">
        <f t="shared" si="56"/>
        <v>0</v>
      </c>
      <c r="DG13" s="18" t="s">
        <v>33</v>
      </c>
      <c r="DH13" s="28">
        <f>IF(DG13="x",'Gemensamma Tjänster'!$A14,0)</f>
        <v>203973</v>
      </c>
      <c r="DI13" s="31" t="e">
        <f t="shared" si="27"/>
        <v>#DIV/0!</v>
      </c>
      <c r="DJ13" s="13">
        <f t="shared" si="57"/>
        <v>0</v>
      </c>
      <c r="DK13" s="18" t="s">
        <v>33</v>
      </c>
      <c r="DL13" s="28">
        <f>IF(DK13="x",'Gemensamma Tjänster'!$A14,0)</f>
        <v>203973</v>
      </c>
      <c r="DM13" s="31" t="e">
        <f t="shared" si="28"/>
        <v>#DIV/0!</v>
      </c>
      <c r="DN13" s="13">
        <f t="shared" si="58"/>
        <v>0</v>
      </c>
    </row>
    <row r="14" spans="1:118" x14ac:dyDescent="0.25">
      <c r="A14" s="19" t="s">
        <v>118</v>
      </c>
      <c r="B14" s="24">
        <f t="shared" si="29"/>
        <v>725129.10467441601</v>
      </c>
      <c r="C14" s="41" t="s">
        <v>33</v>
      </c>
      <c r="D14" s="29">
        <f>IF(C14="x",'Gemensamma Tjänster'!$A15,0)</f>
        <v>247934</v>
      </c>
      <c r="E14" s="32">
        <f t="shared" si="0"/>
        <v>3.1476156240990247E-2</v>
      </c>
      <c r="F14" s="14">
        <f t="shared" si="30"/>
        <v>0</v>
      </c>
      <c r="G14" s="19" t="s">
        <v>33</v>
      </c>
      <c r="H14" s="29">
        <f>IF(G14="x",'Gemensamma Tjänster'!$A15,0)</f>
        <v>247934</v>
      </c>
      <c r="I14" s="32">
        <f t="shared" si="1"/>
        <v>3.1856854747523755E-2</v>
      </c>
      <c r="J14" s="14">
        <f t="shared" si="31"/>
        <v>725129.10467441601</v>
      </c>
      <c r="K14" s="41" t="s">
        <v>33</v>
      </c>
      <c r="L14" s="29">
        <f>IF(K14="x",'Gemensamma Tjänster'!$A15,0)</f>
        <v>247934</v>
      </c>
      <c r="M14" s="32">
        <f t="shared" si="2"/>
        <v>3.368717910534557E-2</v>
      </c>
      <c r="N14" s="14">
        <f t="shared" si="32"/>
        <v>0</v>
      </c>
      <c r="O14" s="41" t="s">
        <v>33</v>
      </c>
      <c r="P14" s="29">
        <f>IF(O14="x",'Gemensamma Tjänster'!$A15,0)</f>
        <v>247934</v>
      </c>
      <c r="Q14" s="32">
        <f t="shared" si="3"/>
        <v>5.6906801553326572E-2</v>
      </c>
      <c r="R14" s="14">
        <f t="shared" si="33"/>
        <v>0</v>
      </c>
      <c r="S14" s="19" t="s">
        <v>33</v>
      </c>
      <c r="T14" s="29">
        <f>IF(S14="x",'Gemensamma Tjänster'!$A15,0)</f>
        <v>247934</v>
      </c>
      <c r="U14" s="32">
        <f t="shared" si="4"/>
        <v>3.1476156240990247E-2</v>
      </c>
      <c r="V14" s="14">
        <f t="shared" si="34"/>
        <v>0</v>
      </c>
      <c r="W14" s="19" t="s">
        <v>33</v>
      </c>
      <c r="X14" s="29">
        <f>IF(W14="x",'Gemensamma Tjänster'!$A15,0)</f>
        <v>247934</v>
      </c>
      <c r="Y14" s="32">
        <f t="shared" si="5"/>
        <v>2.3606109478290831E-2</v>
      </c>
      <c r="Z14" s="14">
        <f t="shared" si="35"/>
        <v>0</v>
      </c>
      <c r="AA14" s="19"/>
      <c r="AB14" s="29">
        <f>IF(AA14="x",'Gemensamma Tjänster'!$A15,0)</f>
        <v>0</v>
      </c>
      <c r="AC14" s="32">
        <f t="shared" si="6"/>
        <v>0</v>
      </c>
      <c r="AD14" s="14">
        <f t="shared" si="36"/>
        <v>0</v>
      </c>
      <c r="AE14" s="19"/>
      <c r="AF14" s="29">
        <f>IF(AE14="x",'Gemensamma Tjänster'!$A15,0)</f>
        <v>0</v>
      </c>
      <c r="AG14" s="32">
        <f t="shared" si="7"/>
        <v>0</v>
      </c>
      <c r="AH14" s="14">
        <f t="shared" si="37"/>
        <v>0</v>
      </c>
      <c r="AI14" s="19"/>
      <c r="AJ14" s="29">
        <f>IF(AI14="x",'Gemensamma Tjänster'!$A15,0)</f>
        <v>0</v>
      </c>
      <c r="AK14" s="32">
        <f t="shared" si="8"/>
        <v>0</v>
      </c>
      <c r="AL14" s="14">
        <f t="shared" si="38"/>
        <v>0</v>
      </c>
      <c r="AM14" s="19"/>
      <c r="AN14" s="29">
        <f>IF(AM14="x",'Gemensamma Tjänster'!$A15,0)</f>
        <v>0</v>
      </c>
      <c r="AO14" s="32">
        <f t="shared" si="9"/>
        <v>0</v>
      </c>
      <c r="AP14" s="14">
        <f t="shared" si="39"/>
        <v>0</v>
      </c>
      <c r="AQ14" s="19" t="s">
        <v>33</v>
      </c>
      <c r="AR14" s="29">
        <f>IF(AQ14="x",'Gemensamma Tjänster'!$A15,0)</f>
        <v>247934</v>
      </c>
      <c r="AS14" s="32">
        <f t="shared" si="10"/>
        <v>2.3606109478290831E-2</v>
      </c>
      <c r="AT14" s="14">
        <f t="shared" si="40"/>
        <v>0</v>
      </c>
      <c r="AU14" s="19" t="s">
        <v>33</v>
      </c>
      <c r="AV14" s="29">
        <f>IF(AU14="x",'Gemensamma Tjänster'!$A15,0)</f>
        <v>247934</v>
      </c>
      <c r="AW14" s="32" t="e">
        <f t="shared" si="11"/>
        <v>#DIV/0!</v>
      </c>
      <c r="AX14" s="14">
        <f t="shared" si="41"/>
        <v>0</v>
      </c>
      <c r="AY14" s="19" t="s">
        <v>33</v>
      </c>
      <c r="AZ14" s="29">
        <f>IF(AY14="x",'Gemensamma Tjänster'!$A15,0)</f>
        <v>247934</v>
      </c>
      <c r="BA14" s="32" t="e">
        <f t="shared" si="12"/>
        <v>#DIV/0!</v>
      </c>
      <c r="BB14" s="14">
        <f t="shared" si="42"/>
        <v>0</v>
      </c>
      <c r="BC14" s="19" t="s">
        <v>33</v>
      </c>
      <c r="BD14" s="29">
        <f>IF(BC14="x",'Gemensamma Tjänster'!$A15,0)</f>
        <v>247934</v>
      </c>
      <c r="BE14" s="32" t="e">
        <f t="shared" si="13"/>
        <v>#DIV/0!</v>
      </c>
      <c r="BF14" s="14">
        <f t="shared" si="43"/>
        <v>0</v>
      </c>
      <c r="BG14" s="19" t="s">
        <v>33</v>
      </c>
      <c r="BH14" s="29">
        <f>IF(BG14="x",'Gemensamma Tjänster'!$A15,0)</f>
        <v>247934</v>
      </c>
      <c r="BI14" s="32" t="e">
        <f t="shared" si="14"/>
        <v>#DIV/0!</v>
      </c>
      <c r="BJ14" s="14">
        <f t="shared" si="44"/>
        <v>0</v>
      </c>
      <c r="BK14" s="19" t="s">
        <v>33</v>
      </c>
      <c r="BL14" s="29">
        <f>IF(BK14="x",'Gemensamma Tjänster'!$A15,0)</f>
        <v>247934</v>
      </c>
      <c r="BM14" s="32" t="e">
        <f t="shared" si="15"/>
        <v>#DIV/0!</v>
      </c>
      <c r="BN14" s="14">
        <f t="shared" si="45"/>
        <v>0</v>
      </c>
      <c r="BO14" s="19" t="s">
        <v>33</v>
      </c>
      <c r="BP14" s="29">
        <f>IF(BO14="x",'Gemensamma Tjänster'!$A15,0)</f>
        <v>247934</v>
      </c>
      <c r="BQ14" s="32" t="e">
        <f t="shared" si="16"/>
        <v>#DIV/0!</v>
      </c>
      <c r="BR14" s="14">
        <f t="shared" si="46"/>
        <v>0</v>
      </c>
      <c r="BS14" s="19" t="s">
        <v>33</v>
      </c>
      <c r="BT14" s="29">
        <f>IF(BS14="x",'Gemensamma Tjänster'!$A15,0)</f>
        <v>247934</v>
      </c>
      <c r="BU14" s="32" t="e">
        <f t="shared" si="17"/>
        <v>#DIV/0!</v>
      </c>
      <c r="BV14" s="14">
        <f t="shared" si="47"/>
        <v>0</v>
      </c>
      <c r="BW14" s="19" t="s">
        <v>33</v>
      </c>
      <c r="BX14" s="29">
        <f>IF(BW14="x",'Gemensamma Tjänster'!$A15,0)</f>
        <v>247934</v>
      </c>
      <c r="BY14" s="32" t="e">
        <f t="shared" si="18"/>
        <v>#DIV/0!</v>
      </c>
      <c r="BZ14" s="14">
        <f t="shared" si="48"/>
        <v>0</v>
      </c>
      <c r="CA14" s="19" t="s">
        <v>33</v>
      </c>
      <c r="CB14" s="29">
        <f>IF(CA14="x",'Gemensamma Tjänster'!$A15,0)</f>
        <v>247934</v>
      </c>
      <c r="CC14" s="32" t="e">
        <f t="shared" si="19"/>
        <v>#DIV/0!</v>
      </c>
      <c r="CD14" s="14">
        <f t="shared" si="49"/>
        <v>0</v>
      </c>
      <c r="CE14" s="19" t="s">
        <v>33</v>
      </c>
      <c r="CF14" s="29">
        <f>IF(CE14="x",'Gemensamma Tjänster'!$A15,0)</f>
        <v>247934</v>
      </c>
      <c r="CG14" s="32" t="e">
        <f t="shared" si="20"/>
        <v>#DIV/0!</v>
      </c>
      <c r="CH14" s="14">
        <f t="shared" si="50"/>
        <v>0</v>
      </c>
      <c r="CI14" s="19" t="s">
        <v>33</v>
      </c>
      <c r="CJ14" s="29">
        <f>IF(CI14="x",'Gemensamma Tjänster'!$A15,0)</f>
        <v>247934</v>
      </c>
      <c r="CK14" s="32" t="e">
        <f t="shared" si="21"/>
        <v>#DIV/0!</v>
      </c>
      <c r="CL14" s="14">
        <f t="shared" si="51"/>
        <v>0</v>
      </c>
      <c r="CM14" s="19" t="s">
        <v>33</v>
      </c>
      <c r="CN14" s="29">
        <f>IF(CM14="x",'Gemensamma Tjänster'!$A15,0)</f>
        <v>247934</v>
      </c>
      <c r="CO14" s="32" t="e">
        <f t="shared" si="22"/>
        <v>#DIV/0!</v>
      </c>
      <c r="CP14" s="14">
        <f t="shared" si="52"/>
        <v>0</v>
      </c>
      <c r="CQ14" s="19" t="s">
        <v>33</v>
      </c>
      <c r="CR14" s="29">
        <f>IF(CQ14="x",'Gemensamma Tjänster'!$A15,0)</f>
        <v>247934</v>
      </c>
      <c r="CS14" s="32" t="e">
        <f t="shared" si="23"/>
        <v>#DIV/0!</v>
      </c>
      <c r="CT14" s="14">
        <f t="shared" si="53"/>
        <v>0</v>
      </c>
      <c r="CU14" s="19" t="s">
        <v>33</v>
      </c>
      <c r="CV14" s="29">
        <f>IF(CU14="x",'Gemensamma Tjänster'!$A15,0)</f>
        <v>247934</v>
      </c>
      <c r="CW14" s="32" t="e">
        <f t="shared" si="24"/>
        <v>#DIV/0!</v>
      </c>
      <c r="CX14" s="14">
        <f t="shared" si="54"/>
        <v>0</v>
      </c>
      <c r="CY14" s="19" t="s">
        <v>33</v>
      </c>
      <c r="CZ14" s="29">
        <f>IF(CY14="x",'Gemensamma Tjänster'!$A15,0)</f>
        <v>247934</v>
      </c>
      <c r="DA14" s="32" t="e">
        <f t="shared" si="25"/>
        <v>#DIV/0!</v>
      </c>
      <c r="DB14" s="14">
        <f t="shared" si="55"/>
        <v>0</v>
      </c>
      <c r="DC14" s="19" t="s">
        <v>33</v>
      </c>
      <c r="DD14" s="29">
        <f>IF(DC14="x",'Gemensamma Tjänster'!$A15,0)</f>
        <v>247934</v>
      </c>
      <c r="DE14" s="32" t="e">
        <f t="shared" si="26"/>
        <v>#DIV/0!</v>
      </c>
      <c r="DF14" s="14">
        <f t="shared" si="56"/>
        <v>0</v>
      </c>
      <c r="DG14" s="19" t="s">
        <v>33</v>
      </c>
      <c r="DH14" s="29">
        <f>IF(DG14="x",'Gemensamma Tjänster'!$A15,0)</f>
        <v>247934</v>
      </c>
      <c r="DI14" s="32" t="e">
        <f t="shared" si="27"/>
        <v>#DIV/0!</v>
      </c>
      <c r="DJ14" s="14">
        <f t="shared" si="57"/>
        <v>0</v>
      </c>
      <c r="DK14" s="19" t="s">
        <v>33</v>
      </c>
      <c r="DL14" s="29">
        <f>IF(DK14="x",'Gemensamma Tjänster'!$A15,0)</f>
        <v>247934</v>
      </c>
      <c r="DM14" s="32" t="e">
        <f t="shared" si="28"/>
        <v>#DIV/0!</v>
      </c>
      <c r="DN14" s="14">
        <f t="shared" si="58"/>
        <v>0</v>
      </c>
    </row>
    <row r="15" spans="1:118" x14ac:dyDescent="0.25">
      <c r="A15" s="18" t="s">
        <v>13</v>
      </c>
      <c r="B15" s="23">
        <f t="shared" si="29"/>
        <v>178622.274229776</v>
      </c>
      <c r="C15" s="40"/>
      <c r="D15" s="28">
        <f>IF(C15="x",'Gemensamma Tjänster'!$A16,0)</f>
        <v>0</v>
      </c>
      <c r="E15" s="31">
        <f t="shared" si="0"/>
        <v>0</v>
      </c>
      <c r="F15" s="13">
        <f t="shared" si="30"/>
        <v>0</v>
      </c>
      <c r="G15" s="18" t="s">
        <v>33</v>
      </c>
      <c r="H15" s="28">
        <f>IF(G15="x",'Gemensamma Tjänster'!$A16,0)</f>
        <v>61074</v>
      </c>
      <c r="I15" s="31">
        <f t="shared" si="1"/>
        <v>7.84735271019814E-3</v>
      </c>
      <c r="J15" s="13">
        <f t="shared" si="31"/>
        <v>178622.274229776</v>
      </c>
      <c r="K15" s="40" t="s">
        <v>33</v>
      </c>
      <c r="L15" s="28">
        <f>IF(K15="x",'Gemensamma Tjänster'!$A16,0)</f>
        <v>61074</v>
      </c>
      <c r="M15" s="31">
        <f t="shared" si="2"/>
        <v>8.2982195934396871E-3</v>
      </c>
      <c r="N15" s="13">
        <f t="shared" si="32"/>
        <v>0</v>
      </c>
      <c r="O15" s="40"/>
      <c r="P15" s="28">
        <f>IF(O15="x",'Gemensamma Tjänster'!$A16,0)</f>
        <v>0</v>
      </c>
      <c r="Q15" s="31">
        <f t="shared" si="3"/>
        <v>0</v>
      </c>
      <c r="R15" s="13">
        <f t="shared" si="33"/>
        <v>0</v>
      </c>
      <c r="S15" s="18"/>
      <c r="T15" s="28">
        <f>IF(S15="x",'Gemensamma Tjänster'!$A16,0)</f>
        <v>0</v>
      </c>
      <c r="U15" s="31">
        <f t="shared" si="4"/>
        <v>0</v>
      </c>
      <c r="V15" s="13">
        <f t="shared" si="34"/>
        <v>0</v>
      </c>
      <c r="W15" s="18" t="s">
        <v>33</v>
      </c>
      <c r="X15" s="28">
        <f>IF(W15="x",'Gemensamma Tjänster'!$A16,0)</f>
        <v>61074</v>
      </c>
      <c r="Y15" s="31">
        <f t="shared" si="5"/>
        <v>5.81493272514917E-3</v>
      </c>
      <c r="Z15" s="13">
        <f t="shared" si="35"/>
        <v>0</v>
      </c>
      <c r="AA15" s="18"/>
      <c r="AB15" s="28">
        <f>IF(AA15="x",'Gemensamma Tjänster'!$A16,0)</f>
        <v>0</v>
      </c>
      <c r="AC15" s="31">
        <f t="shared" si="6"/>
        <v>0</v>
      </c>
      <c r="AD15" s="13">
        <f t="shared" si="36"/>
        <v>0</v>
      </c>
      <c r="AE15" s="18"/>
      <c r="AF15" s="28">
        <f>IF(AE15="x",'Gemensamma Tjänster'!$A16,0)</f>
        <v>0</v>
      </c>
      <c r="AG15" s="31">
        <f t="shared" si="7"/>
        <v>0</v>
      </c>
      <c r="AH15" s="13">
        <f t="shared" si="37"/>
        <v>0</v>
      </c>
      <c r="AI15" s="18"/>
      <c r="AJ15" s="28">
        <f>IF(AI15="x",'Gemensamma Tjänster'!$A16,0)</f>
        <v>0</v>
      </c>
      <c r="AK15" s="31">
        <f t="shared" si="8"/>
        <v>0</v>
      </c>
      <c r="AL15" s="13">
        <f t="shared" si="38"/>
        <v>0</v>
      </c>
      <c r="AM15" s="18"/>
      <c r="AN15" s="28">
        <f>IF(AM15="x",'Gemensamma Tjänster'!$A16,0)</f>
        <v>0</v>
      </c>
      <c r="AO15" s="31">
        <f t="shared" si="9"/>
        <v>0</v>
      </c>
      <c r="AP15" s="13">
        <f t="shared" si="39"/>
        <v>0</v>
      </c>
      <c r="AQ15" s="18" t="s">
        <v>33</v>
      </c>
      <c r="AR15" s="28">
        <f>IF(AQ15="x",'Gemensamma Tjänster'!$A16,0)</f>
        <v>61074</v>
      </c>
      <c r="AS15" s="31">
        <f t="shared" si="10"/>
        <v>5.81493272514917E-3</v>
      </c>
      <c r="AT15" s="13">
        <f t="shared" si="40"/>
        <v>0</v>
      </c>
      <c r="AU15" s="18" t="s">
        <v>33</v>
      </c>
      <c r="AV15" s="28">
        <f>IF(AU15="x",'Gemensamma Tjänster'!$A16,0)</f>
        <v>61074</v>
      </c>
      <c r="AW15" s="31" t="e">
        <f t="shared" si="11"/>
        <v>#DIV/0!</v>
      </c>
      <c r="AX15" s="13">
        <f t="shared" si="41"/>
        <v>0</v>
      </c>
      <c r="AY15" s="18" t="s">
        <v>33</v>
      </c>
      <c r="AZ15" s="28">
        <f>IF(AY15="x",'Gemensamma Tjänster'!$A16,0)</f>
        <v>61074</v>
      </c>
      <c r="BA15" s="31" t="e">
        <f t="shared" si="12"/>
        <v>#DIV/0!</v>
      </c>
      <c r="BB15" s="13">
        <f t="shared" si="42"/>
        <v>0</v>
      </c>
      <c r="BC15" s="18" t="s">
        <v>33</v>
      </c>
      <c r="BD15" s="28">
        <f>IF(BC15="x",'Gemensamma Tjänster'!$A16,0)</f>
        <v>61074</v>
      </c>
      <c r="BE15" s="31" t="e">
        <f t="shared" si="13"/>
        <v>#DIV/0!</v>
      </c>
      <c r="BF15" s="13">
        <f t="shared" si="43"/>
        <v>0</v>
      </c>
      <c r="BG15" s="18" t="s">
        <v>33</v>
      </c>
      <c r="BH15" s="28">
        <f>IF(BG15="x",'Gemensamma Tjänster'!$A16,0)</f>
        <v>61074</v>
      </c>
      <c r="BI15" s="31" t="e">
        <f t="shared" si="14"/>
        <v>#DIV/0!</v>
      </c>
      <c r="BJ15" s="13">
        <f t="shared" si="44"/>
        <v>0</v>
      </c>
      <c r="BK15" s="18" t="s">
        <v>33</v>
      </c>
      <c r="BL15" s="28">
        <f>IF(BK15="x",'Gemensamma Tjänster'!$A16,0)</f>
        <v>61074</v>
      </c>
      <c r="BM15" s="31" t="e">
        <f t="shared" si="15"/>
        <v>#DIV/0!</v>
      </c>
      <c r="BN15" s="13">
        <f t="shared" si="45"/>
        <v>0</v>
      </c>
      <c r="BO15" s="18" t="s">
        <v>33</v>
      </c>
      <c r="BP15" s="28">
        <f>IF(BO15="x",'Gemensamma Tjänster'!$A16,0)</f>
        <v>61074</v>
      </c>
      <c r="BQ15" s="31" t="e">
        <f t="shared" si="16"/>
        <v>#DIV/0!</v>
      </c>
      <c r="BR15" s="13">
        <f t="shared" si="46"/>
        <v>0</v>
      </c>
      <c r="BS15" s="18" t="s">
        <v>33</v>
      </c>
      <c r="BT15" s="28">
        <f>IF(BS15="x",'Gemensamma Tjänster'!$A16,0)</f>
        <v>61074</v>
      </c>
      <c r="BU15" s="31" t="e">
        <f t="shared" si="17"/>
        <v>#DIV/0!</v>
      </c>
      <c r="BV15" s="13">
        <f t="shared" si="47"/>
        <v>0</v>
      </c>
      <c r="BW15" s="18" t="s">
        <v>33</v>
      </c>
      <c r="BX15" s="28">
        <f>IF(BW15="x",'Gemensamma Tjänster'!$A16,0)</f>
        <v>61074</v>
      </c>
      <c r="BY15" s="31" t="e">
        <f t="shared" si="18"/>
        <v>#DIV/0!</v>
      </c>
      <c r="BZ15" s="13">
        <f t="shared" si="48"/>
        <v>0</v>
      </c>
      <c r="CA15" s="18" t="s">
        <v>33</v>
      </c>
      <c r="CB15" s="28">
        <f>IF(CA15="x",'Gemensamma Tjänster'!$A16,0)</f>
        <v>61074</v>
      </c>
      <c r="CC15" s="31" t="e">
        <f t="shared" si="19"/>
        <v>#DIV/0!</v>
      </c>
      <c r="CD15" s="13">
        <f t="shared" si="49"/>
        <v>0</v>
      </c>
      <c r="CE15" s="18" t="s">
        <v>33</v>
      </c>
      <c r="CF15" s="28">
        <f>IF(CE15="x",'Gemensamma Tjänster'!$A16,0)</f>
        <v>61074</v>
      </c>
      <c r="CG15" s="31" t="e">
        <f t="shared" si="20"/>
        <v>#DIV/0!</v>
      </c>
      <c r="CH15" s="13">
        <f t="shared" si="50"/>
        <v>0</v>
      </c>
      <c r="CI15" s="18" t="s">
        <v>33</v>
      </c>
      <c r="CJ15" s="28">
        <f>IF(CI15="x",'Gemensamma Tjänster'!$A16,0)</f>
        <v>61074</v>
      </c>
      <c r="CK15" s="31" t="e">
        <f t="shared" si="21"/>
        <v>#DIV/0!</v>
      </c>
      <c r="CL15" s="13">
        <f t="shared" si="51"/>
        <v>0</v>
      </c>
      <c r="CM15" s="18" t="s">
        <v>33</v>
      </c>
      <c r="CN15" s="28">
        <f>IF(CM15="x",'Gemensamma Tjänster'!$A16,0)</f>
        <v>61074</v>
      </c>
      <c r="CO15" s="31" t="e">
        <f t="shared" si="22"/>
        <v>#DIV/0!</v>
      </c>
      <c r="CP15" s="13">
        <f t="shared" si="52"/>
        <v>0</v>
      </c>
      <c r="CQ15" s="18" t="s">
        <v>33</v>
      </c>
      <c r="CR15" s="28">
        <f>IF(CQ15="x",'Gemensamma Tjänster'!$A16,0)</f>
        <v>61074</v>
      </c>
      <c r="CS15" s="31" t="e">
        <f t="shared" si="23"/>
        <v>#DIV/0!</v>
      </c>
      <c r="CT15" s="13">
        <f t="shared" si="53"/>
        <v>0</v>
      </c>
      <c r="CU15" s="18" t="s">
        <v>33</v>
      </c>
      <c r="CV15" s="28">
        <f>IF(CU15="x",'Gemensamma Tjänster'!$A16,0)</f>
        <v>61074</v>
      </c>
      <c r="CW15" s="31" t="e">
        <f t="shared" si="24"/>
        <v>#DIV/0!</v>
      </c>
      <c r="CX15" s="13">
        <f t="shared" si="54"/>
        <v>0</v>
      </c>
      <c r="CY15" s="18" t="s">
        <v>33</v>
      </c>
      <c r="CZ15" s="28">
        <f>IF(CY15="x",'Gemensamma Tjänster'!$A16,0)</f>
        <v>61074</v>
      </c>
      <c r="DA15" s="31" t="e">
        <f t="shared" si="25"/>
        <v>#DIV/0!</v>
      </c>
      <c r="DB15" s="13">
        <f t="shared" si="55"/>
        <v>0</v>
      </c>
      <c r="DC15" s="18" t="s">
        <v>33</v>
      </c>
      <c r="DD15" s="28">
        <f>IF(DC15="x",'Gemensamma Tjänster'!$A16,0)</f>
        <v>61074</v>
      </c>
      <c r="DE15" s="31" t="e">
        <f t="shared" si="26"/>
        <v>#DIV/0!</v>
      </c>
      <c r="DF15" s="13">
        <f t="shared" si="56"/>
        <v>0</v>
      </c>
      <c r="DG15" s="18" t="s">
        <v>33</v>
      </c>
      <c r="DH15" s="28">
        <f>IF(DG15="x",'Gemensamma Tjänster'!$A16,0)</f>
        <v>61074</v>
      </c>
      <c r="DI15" s="31" t="e">
        <f t="shared" si="27"/>
        <v>#DIV/0!</v>
      </c>
      <c r="DJ15" s="13">
        <f t="shared" si="57"/>
        <v>0</v>
      </c>
      <c r="DK15" s="18" t="s">
        <v>33</v>
      </c>
      <c r="DL15" s="28">
        <f>IF(DK15="x",'Gemensamma Tjänster'!$A16,0)</f>
        <v>61074</v>
      </c>
      <c r="DM15" s="31" t="e">
        <f t="shared" si="28"/>
        <v>#DIV/0!</v>
      </c>
      <c r="DN15" s="13">
        <f t="shared" si="58"/>
        <v>0</v>
      </c>
    </row>
    <row r="16" spans="1:118" x14ac:dyDescent="0.25">
      <c r="A16" s="19" t="s">
        <v>119</v>
      </c>
      <c r="B16" s="24">
        <f t="shared" si="29"/>
        <v>464595.14897047204</v>
      </c>
      <c r="C16" s="41" t="s">
        <v>33</v>
      </c>
      <c r="D16" s="29">
        <f>IF(C16="x",'Gemensamma Tjänster'!$A17,0)</f>
        <v>158853</v>
      </c>
      <c r="E16" s="32">
        <f t="shared" si="0"/>
        <v>2.016698737305099E-2</v>
      </c>
      <c r="F16" s="14">
        <f t="shared" si="30"/>
        <v>0</v>
      </c>
      <c r="G16" s="19" t="s">
        <v>33</v>
      </c>
      <c r="H16" s="29">
        <f>IF(G16="x",'Gemensamma Tjänster'!$A17,0)</f>
        <v>158853</v>
      </c>
      <c r="I16" s="32">
        <f t="shared" si="1"/>
        <v>2.0410903495318881E-2</v>
      </c>
      <c r="J16" s="14">
        <f t="shared" si="31"/>
        <v>464595.14897047204</v>
      </c>
      <c r="K16" s="41"/>
      <c r="L16" s="29">
        <f>IF(K16="x",'Gemensamma Tjänster'!$A17,0)</f>
        <v>0</v>
      </c>
      <c r="M16" s="32">
        <f t="shared" si="2"/>
        <v>0</v>
      </c>
      <c r="N16" s="14">
        <f t="shared" si="32"/>
        <v>0</v>
      </c>
      <c r="O16" s="41"/>
      <c r="P16" s="29">
        <f>IF(O16="x",'Gemensamma Tjänster'!$A17,0)</f>
        <v>0</v>
      </c>
      <c r="Q16" s="32">
        <f t="shared" si="3"/>
        <v>0</v>
      </c>
      <c r="R16" s="14">
        <f t="shared" si="33"/>
        <v>0</v>
      </c>
      <c r="S16" s="19" t="s">
        <v>33</v>
      </c>
      <c r="T16" s="29">
        <f>IF(S16="x",'Gemensamma Tjänster'!$A17,0)</f>
        <v>158853</v>
      </c>
      <c r="U16" s="32">
        <f t="shared" si="4"/>
        <v>2.016698737305099E-2</v>
      </c>
      <c r="V16" s="14">
        <f t="shared" si="34"/>
        <v>0</v>
      </c>
      <c r="W16" s="19" t="s">
        <v>33</v>
      </c>
      <c r="X16" s="29">
        <f>IF(W16="x",'Gemensamma Tjänster'!$A17,0)</f>
        <v>158853</v>
      </c>
      <c r="Y16" s="32">
        <f t="shared" si="5"/>
        <v>1.5124594887973951E-2</v>
      </c>
      <c r="Z16" s="14">
        <f t="shared" si="35"/>
        <v>0</v>
      </c>
      <c r="AA16" s="19"/>
      <c r="AB16" s="29">
        <f>IF(AA16="x",'Gemensamma Tjänster'!$A17,0)</f>
        <v>0</v>
      </c>
      <c r="AC16" s="32">
        <f t="shared" si="6"/>
        <v>0</v>
      </c>
      <c r="AD16" s="14">
        <f t="shared" si="36"/>
        <v>0</v>
      </c>
      <c r="AE16" s="19"/>
      <c r="AF16" s="29">
        <f>IF(AE16="x",'Gemensamma Tjänster'!$A17,0)</f>
        <v>0</v>
      </c>
      <c r="AG16" s="32">
        <f t="shared" si="7"/>
        <v>0</v>
      </c>
      <c r="AH16" s="14">
        <f t="shared" si="37"/>
        <v>0</v>
      </c>
      <c r="AI16" s="19"/>
      <c r="AJ16" s="29">
        <f>IF(AI16="x",'Gemensamma Tjänster'!$A17,0)</f>
        <v>0</v>
      </c>
      <c r="AK16" s="32">
        <f t="shared" si="8"/>
        <v>0</v>
      </c>
      <c r="AL16" s="14">
        <f t="shared" si="38"/>
        <v>0</v>
      </c>
      <c r="AM16" s="19"/>
      <c r="AN16" s="29">
        <f>IF(AM16="x",'Gemensamma Tjänster'!$A17,0)</f>
        <v>0</v>
      </c>
      <c r="AO16" s="32">
        <f t="shared" si="9"/>
        <v>0</v>
      </c>
      <c r="AP16" s="14">
        <f t="shared" si="39"/>
        <v>0</v>
      </c>
      <c r="AQ16" s="19" t="s">
        <v>33</v>
      </c>
      <c r="AR16" s="29">
        <f>IF(AQ16="x",'Gemensamma Tjänster'!$A17,0)</f>
        <v>158853</v>
      </c>
      <c r="AS16" s="32">
        <f t="shared" si="10"/>
        <v>1.5124594887973951E-2</v>
      </c>
      <c r="AT16" s="14">
        <f t="shared" si="40"/>
        <v>0</v>
      </c>
      <c r="AU16" s="19" t="s">
        <v>33</v>
      </c>
      <c r="AV16" s="29">
        <f>IF(AU16="x",'Gemensamma Tjänster'!$A17,0)</f>
        <v>158853</v>
      </c>
      <c r="AW16" s="32" t="e">
        <f t="shared" si="11"/>
        <v>#DIV/0!</v>
      </c>
      <c r="AX16" s="14">
        <f t="shared" si="41"/>
        <v>0</v>
      </c>
      <c r="AY16" s="19" t="s">
        <v>33</v>
      </c>
      <c r="AZ16" s="29">
        <f>IF(AY16="x",'Gemensamma Tjänster'!$A17,0)</f>
        <v>158853</v>
      </c>
      <c r="BA16" s="32" t="e">
        <f t="shared" si="12"/>
        <v>#DIV/0!</v>
      </c>
      <c r="BB16" s="14">
        <f t="shared" si="42"/>
        <v>0</v>
      </c>
      <c r="BC16" s="19" t="s">
        <v>33</v>
      </c>
      <c r="BD16" s="29">
        <f>IF(BC16="x",'Gemensamma Tjänster'!$A17,0)</f>
        <v>158853</v>
      </c>
      <c r="BE16" s="32" t="e">
        <f t="shared" si="13"/>
        <v>#DIV/0!</v>
      </c>
      <c r="BF16" s="14">
        <f t="shared" si="43"/>
        <v>0</v>
      </c>
      <c r="BG16" s="19" t="s">
        <v>33</v>
      </c>
      <c r="BH16" s="29">
        <f>IF(BG16="x",'Gemensamma Tjänster'!$A17,0)</f>
        <v>158853</v>
      </c>
      <c r="BI16" s="32" t="e">
        <f t="shared" si="14"/>
        <v>#DIV/0!</v>
      </c>
      <c r="BJ16" s="14">
        <f t="shared" si="44"/>
        <v>0</v>
      </c>
      <c r="BK16" s="19" t="s">
        <v>33</v>
      </c>
      <c r="BL16" s="29">
        <f>IF(BK16="x",'Gemensamma Tjänster'!$A17,0)</f>
        <v>158853</v>
      </c>
      <c r="BM16" s="32" t="e">
        <f t="shared" si="15"/>
        <v>#DIV/0!</v>
      </c>
      <c r="BN16" s="14">
        <f t="shared" si="45"/>
        <v>0</v>
      </c>
      <c r="BO16" s="19" t="s">
        <v>33</v>
      </c>
      <c r="BP16" s="29">
        <f>IF(BO16="x",'Gemensamma Tjänster'!$A17,0)</f>
        <v>158853</v>
      </c>
      <c r="BQ16" s="32" t="e">
        <f t="shared" si="16"/>
        <v>#DIV/0!</v>
      </c>
      <c r="BR16" s="14">
        <f t="shared" si="46"/>
        <v>0</v>
      </c>
      <c r="BS16" s="19" t="s">
        <v>33</v>
      </c>
      <c r="BT16" s="29">
        <f>IF(BS16="x",'Gemensamma Tjänster'!$A17,0)</f>
        <v>158853</v>
      </c>
      <c r="BU16" s="32" t="e">
        <f t="shared" si="17"/>
        <v>#DIV/0!</v>
      </c>
      <c r="BV16" s="14">
        <f t="shared" si="47"/>
        <v>0</v>
      </c>
      <c r="BW16" s="19" t="s">
        <v>33</v>
      </c>
      <c r="BX16" s="29">
        <f>IF(BW16="x",'Gemensamma Tjänster'!$A17,0)</f>
        <v>158853</v>
      </c>
      <c r="BY16" s="32" t="e">
        <f t="shared" si="18"/>
        <v>#DIV/0!</v>
      </c>
      <c r="BZ16" s="14">
        <f t="shared" si="48"/>
        <v>0</v>
      </c>
      <c r="CA16" s="19" t="s">
        <v>33</v>
      </c>
      <c r="CB16" s="29">
        <f>IF(CA16="x",'Gemensamma Tjänster'!$A17,0)</f>
        <v>158853</v>
      </c>
      <c r="CC16" s="32" t="e">
        <f t="shared" si="19"/>
        <v>#DIV/0!</v>
      </c>
      <c r="CD16" s="14">
        <f t="shared" si="49"/>
        <v>0</v>
      </c>
      <c r="CE16" s="19" t="s">
        <v>33</v>
      </c>
      <c r="CF16" s="29">
        <f>IF(CE16="x",'Gemensamma Tjänster'!$A17,0)</f>
        <v>158853</v>
      </c>
      <c r="CG16" s="32" t="e">
        <f t="shared" si="20"/>
        <v>#DIV/0!</v>
      </c>
      <c r="CH16" s="14">
        <f t="shared" si="50"/>
        <v>0</v>
      </c>
      <c r="CI16" s="19" t="s">
        <v>33</v>
      </c>
      <c r="CJ16" s="29">
        <f>IF(CI16="x",'Gemensamma Tjänster'!$A17,0)</f>
        <v>158853</v>
      </c>
      <c r="CK16" s="32" t="e">
        <f t="shared" si="21"/>
        <v>#DIV/0!</v>
      </c>
      <c r="CL16" s="14">
        <f t="shared" si="51"/>
        <v>0</v>
      </c>
      <c r="CM16" s="19" t="s">
        <v>33</v>
      </c>
      <c r="CN16" s="29">
        <f>IF(CM16="x",'Gemensamma Tjänster'!$A17,0)</f>
        <v>158853</v>
      </c>
      <c r="CO16" s="32" t="e">
        <f t="shared" si="22"/>
        <v>#DIV/0!</v>
      </c>
      <c r="CP16" s="14">
        <f t="shared" si="52"/>
        <v>0</v>
      </c>
      <c r="CQ16" s="19" t="s">
        <v>33</v>
      </c>
      <c r="CR16" s="29">
        <f>IF(CQ16="x",'Gemensamma Tjänster'!$A17,0)</f>
        <v>158853</v>
      </c>
      <c r="CS16" s="32" t="e">
        <f t="shared" si="23"/>
        <v>#DIV/0!</v>
      </c>
      <c r="CT16" s="14">
        <f t="shared" si="53"/>
        <v>0</v>
      </c>
      <c r="CU16" s="19" t="s">
        <v>33</v>
      </c>
      <c r="CV16" s="29">
        <f>IF(CU16="x",'Gemensamma Tjänster'!$A17,0)</f>
        <v>158853</v>
      </c>
      <c r="CW16" s="32" t="e">
        <f t="shared" si="24"/>
        <v>#DIV/0!</v>
      </c>
      <c r="CX16" s="14">
        <f t="shared" si="54"/>
        <v>0</v>
      </c>
      <c r="CY16" s="19" t="s">
        <v>33</v>
      </c>
      <c r="CZ16" s="29">
        <f>IF(CY16="x",'Gemensamma Tjänster'!$A17,0)</f>
        <v>158853</v>
      </c>
      <c r="DA16" s="32" t="e">
        <f t="shared" si="25"/>
        <v>#DIV/0!</v>
      </c>
      <c r="DB16" s="14">
        <f t="shared" si="55"/>
        <v>0</v>
      </c>
      <c r="DC16" s="19" t="s">
        <v>33</v>
      </c>
      <c r="DD16" s="29">
        <f>IF(DC16="x",'Gemensamma Tjänster'!$A17,0)</f>
        <v>158853</v>
      </c>
      <c r="DE16" s="32" t="e">
        <f t="shared" si="26"/>
        <v>#DIV/0!</v>
      </c>
      <c r="DF16" s="14">
        <f t="shared" si="56"/>
        <v>0</v>
      </c>
      <c r="DG16" s="19" t="s">
        <v>33</v>
      </c>
      <c r="DH16" s="29">
        <f>IF(DG16="x",'Gemensamma Tjänster'!$A17,0)</f>
        <v>158853</v>
      </c>
      <c r="DI16" s="32" t="e">
        <f t="shared" si="27"/>
        <v>#DIV/0!</v>
      </c>
      <c r="DJ16" s="14">
        <f t="shared" si="57"/>
        <v>0</v>
      </c>
      <c r="DK16" s="19" t="s">
        <v>33</v>
      </c>
      <c r="DL16" s="29">
        <f>IF(DK16="x",'Gemensamma Tjänster'!$A17,0)</f>
        <v>158853</v>
      </c>
      <c r="DM16" s="32" t="e">
        <f t="shared" si="28"/>
        <v>#DIV/0!</v>
      </c>
      <c r="DN16" s="14">
        <f t="shared" si="58"/>
        <v>0</v>
      </c>
    </row>
    <row r="17" spans="1:118" x14ac:dyDescent="0.25">
      <c r="A17" s="18" t="s">
        <v>15</v>
      </c>
      <c r="B17" s="23">
        <f t="shared" si="29"/>
        <v>4126167.515461368</v>
      </c>
      <c r="C17" s="40" t="s">
        <v>33</v>
      </c>
      <c r="D17" s="28">
        <f>IF(C17="x",'Gemensamma Tjänster'!$A18,0)</f>
        <v>1410807</v>
      </c>
      <c r="E17" s="31">
        <f t="shared" si="0"/>
        <v>0.1791072687000683</v>
      </c>
      <c r="F17" s="13">
        <f t="shared" si="30"/>
        <v>0</v>
      </c>
      <c r="G17" s="18" t="s">
        <v>33</v>
      </c>
      <c r="H17" s="28">
        <f>IF(G17="x",'Gemensamma Tjänster'!$A18,0)</f>
        <v>1410807</v>
      </c>
      <c r="I17" s="31">
        <f t="shared" si="1"/>
        <v>0.18127353923136699</v>
      </c>
      <c r="J17" s="13">
        <f t="shared" si="31"/>
        <v>4126167.515461368</v>
      </c>
      <c r="K17" s="40" t="s">
        <v>33</v>
      </c>
      <c r="L17" s="28">
        <f>IF(K17="x",'Gemensamma Tjänster'!$A18,0)</f>
        <v>1410807</v>
      </c>
      <c r="M17" s="31">
        <f t="shared" si="2"/>
        <v>0.19168854651671519</v>
      </c>
      <c r="N17" s="13">
        <f t="shared" si="32"/>
        <v>0</v>
      </c>
      <c r="O17" s="40"/>
      <c r="P17" s="28">
        <f>IF(O17="x",'Gemensamma Tjänster'!$A18,0)</f>
        <v>0</v>
      </c>
      <c r="Q17" s="31">
        <f t="shared" si="3"/>
        <v>0</v>
      </c>
      <c r="R17" s="13">
        <f t="shared" si="33"/>
        <v>0</v>
      </c>
      <c r="S17" s="18" t="s">
        <v>33</v>
      </c>
      <c r="T17" s="28">
        <f>IF(S17="x",'Gemensamma Tjänster'!$A18,0)</f>
        <v>1410807</v>
      </c>
      <c r="U17" s="31">
        <f t="shared" si="4"/>
        <v>0.1791072687000683</v>
      </c>
      <c r="V17" s="13">
        <f t="shared" si="34"/>
        <v>0</v>
      </c>
      <c r="W17" s="18" t="s">
        <v>33</v>
      </c>
      <c r="X17" s="28">
        <f>IF(W17="x",'Gemensamma Tjänster'!$A18,0)</f>
        <v>1410807</v>
      </c>
      <c r="Y17" s="31">
        <f t="shared" si="5"/>
        <v>0.13432471744391272</v>
      </c>
      <c r="Z17" s="13">
        <f t="shared" si="35"/>
        <v>0</v>
      </c>
      <c r="AA17" s="18"/>
      <c r="AB17" s="28">
        <f>IF(AA17="x",'Gemensamma Tjänster'!$A18,0)</f>
        <v>0</v>
      </c>
      <c r="AC17" s="31">
        <f t="shared" si="6"/>
        <v>0</v>
      </c>
      <c r="AD17" s="13">
        <f t="shared" si="36"/>
        <v>0</v>
      </c>
      <c r="AE17" s="18"/>
      <c r="AF17" s="28">
        <f>IF(AE17="x",'Gemensamma Tjänster'!$A18,0)</f>
        <v>0</v>
      </c>
      <c r="AG17" s="31">
        <f t="shared" si="7"/>
        <v>0</v>
      </c>
      <c r="AH17" s="13">
        <f t="shared" si="37"/>
        <v>0</v>
      </c>
      <c r="AI17" s="18"/>
      <c r="AJ17" s="28">
        <f>IF(AI17="x",'Gemensamma Tjänster'!$A18,0)</f>
        <v>0</v>
      </c>
      <c r="AK17" s="31">
        <f t="shared" si="8"/>
        <v>0</v>
      </c>
      <c r="AL17" s="13">
        <f t="shared" si="38"/>
        <v>0</v>
      </c>
      <c r="AM17" s="18"/>
      <c r="AN17" s="28">
        <f>IF(AM17="x",'Gemensamma Tjänster'!$A18,0)</f>
        <v>0</v>
      </c>
      <c r="AO17" s="31">
        <f t="shared" si="9"/>
        <v>0</v>
      </c>
      <c r="AP17" s="13">
        <f t="shared" si="39"/>
        <v>0</v>
      </c>
      <c r="AQ17" s="18" t="s">
        <v>33</v>
      </c>
      <c r="AR17" s="28">
        <f>IF(AQ17="x",'Gemensamma Tjänster'!$A18,0)</f>
        <v>1410807</v>
      </c>
      <c r="AS17" s="31">
        <f t="shared" si="10"/>
        <v>0.13432471744391272</v>
      </c>
      <c r="AT17" s="13">
        <f t="shared" si="40"/>
        <v>0</v>
      </c>
      <c r="AU17" s="18" t="s">
        <v>33</v>
      </c>
      <c r="AV17" s="28">
        <f>IF(AU17="x",'Gemensamma Tjänster'!$A18,0)</f>
        <v>1410807</v>
      </c>
      <c r="AW17" s="31" t="e">
        <f t="shared" si="11"/>
        <v>#DIV/0!</v>
      </c>
      <c r="AX17" s="13">
        <f t="shared" si="41"/>
        <v>0</v>
      </c>
      <c r="AY17" s="18" t="s">
        <v>33</v>
      </c>
      <c r="AZ17" s="28">
        <f>IF(AY17="x",'Gemensamma Tjänster'!$A18,0)</f>
        <v>1410807</v>
      </c>
      <c r="BA17" s="31" t="e">
        <f t="shared" si="12"/>
        <v>#DIV/0!</v>
      </c>
      <c r="BB17" s="13">
        <f t="shared" si="42"/>
        <v>0</v>
      </c>
      <c r="BC17" s="18" t="s">
        <v>33</v>
      </c>
      <c r="BD17" s="28">
        <f>IF(BC17="x",'Gemensamma Tjänster'!$A18,0)</f>
        <v>1410807</v>
      </c>
      <c r="BE17" s="31" t="e">
        <f t="shared" si="13"/>
        <v>#DIV/0!</v>
      </c>
      <c r="BF17" s="13">
        <f t="shared" si="43"/>
        <v>0</v>
      </c>
      <c r="BG17" s="18" t="s">
        <v>33</v>
      </c>
      <c r="BH17" s="28">
        <f>IF(BG17="x",'Gemensamma Tjänster'!$A18,0)</f>
        <v>1410807</v>
      </c>
      <c r="BI17" s="31" t="e">
        <f t="shared" si="14"/>
        <v>#DIV/0!</v>
      </c>
      <c r="BJ17" s="13">
        <f t="shared" si="44"/>
        <v>0</v>
      </c>
      <c r="BK17" s="18" t="s">
        <v>33</v>
      </c>
      <c r="BL17" s="28">
        <f>IF(BK17="x",'Gemensamma Tjänster'!$A18,0)</f>
        <v>1410807</v>
      </c>
      <c r="BM17" s="31" t="e">
        <f t="shared" si="15"/>
        <v>#DIV/0!</v>
      </c>
      <c r="BN17" s="13">
        <f t="shared" si="45"/>
        <v>0</v>
      </c>
      <c r="BO17" s="18" t="s">
        <v>33</v>
      </c>
      <c r="BP17" s="28">
        <f>IF(BO17="x",'Gemensamma Tjänster'!$A18,0)</f>
        <v>1410807</v>
      </c>
      <c r="BQ17" s="31" t="e">
        <f t="shared" si="16"/>
        <v>#DIV/0!</v>
      </c>
      <c r="BR17" s="13">
        <f t="shared" si="46"/>
        <v>0</v>
      </c>
      <c r="BS17" s="18" t="s">
        <v>33</v>
      </c>
      <c r="BT17" s="28">
        <f>IF(BS17="x",'Gemensamma Tjänster'!$A18,0)</f>
        <v>1410807</v>
      </c>
      <c r="BU17" s="31" t="e">
        <f t="shared" si="17"/>
        <v>#DIV/0!</v>
      </c>
      <c r="BV17" s="13">
        <f t="shared" si="47"/>
        <v>0</v>
      </c>
      <c r="BW17" s="18" t="s">
        <v>33</v>
      </c>
      <c r="BX17" s="28">
        <f>IF(BW17="x",'Gemensamma Tjänster'!$A18,0)</f>
        <v>1410807</v>
      </c>
      <c r="BY17" s="31" t="e">
        <f t="shared" si="18"/>
        <v>#DIV/0!</v>
      </c>
      <c r="BZ17" s="13">
        <f t="shared" si="48"/>
        <v>0</v>
      </c>
      <c r="CA17" s="18" t="s">
        <v>33</v>
      </c>
      <c r="CB17" s="28">
        <f>IF(CA17="x",'Gemensamma Tjänster'!$A18,0)</f>
        <v>1410807</v>
      </c>
      <c r="CC17" s="31" t="e">
        <f t="shared" si="19"/>
        <v>#DIV/0!</v>
      </c>
      <c r="CD17" s="13">
        <f t="shared" si="49"/>
        <v>0</v>
      </c>
      <c r="CE17" s="18" t="s">
        <v>33</v>
      </c>
      <c r="CF17" s="28">
        <f>IF(CE17="x",'Gemensamma Tjänster'!$A18,0)</f>
        <v>1410807</v>
      </c>
      <c r="CG17" s="31" t="e">
        <f t="shared" si="20"/>
        <v>#DIV/0!</v>
      </c>
      <c r="CH17" s="13">
        <f t="shared" si="50"/>
        <v>0</v>
      </c>
      <c r="CI17" s="18" t="s">
        <v>33</v>
      </c>
      <c r="CJ17" s="28">
        <f>IF(CI17="x",'Gemensamma Tjänster'!$A18,0)</f>
        <v>1410807</v>
      </c>
      <c r="CK17" s="31" t="e">
        <f t="shared" si="21"/>
        <v>#DIV/0!</v>
      </c>
      <c r="CL17" s="13">
        <f t="shared" si="51"/>
        <v>0</v>
      </c>
      <c r="CM17" s="18" t="s">
        <v>33</v>
      </c>
      <c r="CN17" s="28">
        <f>IF(CM17="x",'Gemensamma Tjänster'!$A18,0)</f>
        <v>1410807</v>
      </c>
      <c r="CO17" s="31" t="e">
        <f t="shared" si="22"/>
        <v>#DIV/0!</v>
      </c>
      <c r="CP17" s="13">
        <f t="shared" si="52"/>
        <v>0</v>
      </c>
      <c r="CQ17" s="18" t="s">
        <v>33</v>
      </c>
      <c r="CR17" s="28">
        <f>IF(CQ17="x",'Gemensamma Tjänster'!$A18,0)</f>
        <v>1410807</v>
      </c>
      <c r="CS17" s="31" t="e">
        <f t="shared" si="23"/>
        <v>#DIV/0!</v>
      </c>
      <c r="CT17" s="13">
        <f t="shared" si="53"/>
        <v>0</v>
      </c>
      <c r="CU17" s="18" t="s">
        <v>33</v>
      </c>
      <c r="CV17" s="28">
        <f>IF(CU17="x",'Gemensamma Tjänster'!$A18,0)</f>
        <v>1410807</v>
      </c>
      <c r="CW17" s="31" t="e">
        <f t="shared" si="24"/>
        <v>#DIV/0!</v>
      </c>
      <c r="CX17" s="13">
        <f t="shared" si="54"/>
        <v>0</v>
      </c>
      <c r="CY17" s="18" t="s">
        <v>33</v>
      </c>
      <c r="CZ17" s="28">
        <f>IF(CY17="x",'Gemensamma Tjänster'!$A18,0)</f>
        <v>1410807</v>
      </c>
      <c r="DA17" s="31" t="e">
        <f t="shared" si="25"/>
        <v>#DIV/0!</v>
      </c>
      <c r="DB17" s="13">
        <f t="shared" si="55"/>
        <v>0</v>
      </c>
      <c r="DC17" s="18" t="s">
        <v>33</v>
      </c>
      <c r="DD17" s="28">
        <f>IF(DC17="x",'Gemensamma Tjänster'!$A18,0)</f>
        <v>1410807</v>
      </c>
      <c r="DE17" s="31" t="e">
        <f t="shared" si="26"/>
        <v>#DIV/0!</v>
      </c>
      <c r="DF17" s="13">
        <f t="shared" si="56"/>
        <v>0</v>
      </c>
      <c r="DG17" s="18" t="s">
        <v>33</v>
      </c>
      <c r="DH17" s="28">
        <f>IF(DG17="x",'Gemensamma Tjänster'!$A18,0)</f>
        <v>1410807</v>
      </c>
      <c r="DI17" s="31" t="e">
        <f t="shared" si="27"/>
        <v>#DIV/0!</v>
      </c>
      <c r="DJ17" s="13">
        <f t="shared" si="57"/>
        <v>0</v>
      </c>
      <c r="DK17" s="18" t="s">
        <v>33</v>
      </c>
      <c r="DL17" s="28">
        <f>IF(DK17="x",'Gemensamma Tjänster'!$A18,0)</f>
        <v>1410807</v>
      </c>
      <c r="DM17" s="31" t="e">
        <f t="shared" si="28"/>
        <v>#DIV/0!</v>
      </c>
      <c r="DN17" s="13">
        <f t="shared" si="58"/>
        <v>0</v>
      </c>
    </row>
    <row r="18" spans="1:118" x14ac:dyDescent="0.25">
      <c r="A18" s="19" t="s">
        <v>16</v>
      </c>
      <c r="B18" s="24">
        <f t="shared" si="29"/>
        <v>1001590.900465064</v>
      </c>
      <c r="C18" s="41" t="s">
        <v>33</v>
      </c>
      <c r="D18" s="29">
        <f>IF(C18="x",'Gemensamma Tjänster'!$A19,0)</f>
        <v>342461</v>
      </c>
      <c r="E18" s="32">
        <f t="shared" si="0"/>
        <v>4.3476715345397411E-2</v>
      </c>
      <c r="F18" s="14">
        <f t="shared" si="30"/>
        <v>0</v>
      </c>
      <c r="G18" s="19" t="s">
        <v>33</v>
      </c>
      <c r="H18" s="29">
        <f>IF(G18="x",'Gemensamma Tjänster'!$A19,0)</f>
        <v>342461</v>
      </c>
      <c r="I18" s="32">
        <f t="shared" si="1"/>
        <v>4.4002558478029363E-2</v>
      </c>
      <c r="J18" s="14">
        <f t="shared" si="31"/>
        <v>1001590.900465064</v>
      </c>
      <c r="K18" s="41"/>
      <c r="L18" s="29">
        <f>IF(K18="x",'Gemensamma Tjänster'!$A19,0)</f>
        <v>0</v>
      </c>
      <c r="M18" s="32">
        <f t="shared" si="2"/>
        <v>0</v>
      </c>
      <c r="N18" s="14">
        <f t="shared" si="32"/>
        <v>0</v>
      </c>
      <c r="O18" s="41"/>
      <c r="P18" s="29">
        <f>IF(O18="x",'Gemensamma Tjänster'!$A19,0)</f>
        <v>0</v>
      </c>
      <c r="Q18" s="32">
        <f t="shared" si="3"/>
        <v>0</v>
      </c>
      <c r="R18" s="14">
        <f t="shared" si="33"/>
        <v>0</v>
      </c>
      <c r="S18" s="19" t="s">
        <v>33</v>
      </c>
      <c r="T18" s="29">
        <f>IF(S18="x",'Gemensamma Tjänster'!$A19,0)</f>
        <v>342461</v>
      </c>
      <c r="U18" s="32">
        <f t="shared" si="4"/>
        <v>4.3476715345397411E-2</v>
      </c>
      <c r="V18" s="14">
        <f t="shared" si="34"/>
        <v>0</v>
      </c>
      <c r="W18" s="19" t="s">
        <v>33</v>
      </c>
      <c r="X18" s="29">
        <f>IF(W18="x",'Gemensamma Tjänster'!$A19,0)</f>
        <v>342461</v>
      </c>
      <c r="Y18" s="32">
        <f t="shared" si="5"/>
        <v>3.2606144611247175E-2</v>
      </c>
      <c r="Z18" s="14">
        <f t="shared" si="35"/>
        <v>0</v>
      </c>
      <c r="AA18" s="19"/>
      <c r="AB18" s="29">
        <f>IF(AA18="x",'Gemensamma Tjänster'!$A19,0)</f>
        <v>0</v>
      </c>
      <c r="AC18" s="32">
        <f t="shared" si="6"/>
        <v>0</v>
      </c>
      <c r="AD18" s="14">
        <f t="shared" si="36"/>
        <v>0</v>
      </c>
      <c r="AE18" s="19"/>
      <c r="AF18" s="29">
        <f>IF(AE18="x",'Gemensamma Tjänster'!$A19,0)</f>
        <v>0</v>
      </c>
      <c r="AG18" s="32">
        <f t="shared" si="7"/>
        <v>0</v>
      </c>
      <c r="AH18" s="14">
        <f t="shared" si="37"/>
        <v>0</v>
      </c>
      <c r="AI18" s="19"/>
      <c r="AJ18" s="29">
        <f>IF(AI18="x",'Gemensamma Tjänster'!$A19,0)</f>
        <v>0</v>
      </c>
      <c r="AK18" s="32">
        <f t="shared" si="8"/>
        <v>0</v>
      </c>
      <c r="AL18" s="14">
        <f t="shared" si="38"/>
        <v>0</v>
      </c>
      <c r="AM18" s="19"/>
      <c r="AN18" s="29">
        <f>IF(AM18="x",'Gemensamma Tjänster'!$A19,0)</f>
        <v>0</v>
      </c>
      <c r="AO18" s="32">
        <f t="shared" si="9"/>
        <v>0</v>
      </c>
      <c r="AP18" s="14">
        <f t="shared" si="39"/>
        <v>0</v>
      </c>
      <c r="AQ18" s="19" t="s">
        <v>33</v>
      </c>
      <c r="AR18" s="29">
        <f>IF(AQ18="x",'Gemensamma Tjänster'!$A19,0)</f>
        <v>342461</v>
      </c>
      <c r="AS18" s="32">
        <f t="shared" si="10"/>
        <v>3.2606144611247175E-2</v>
      </c>
      <c r="AT18" s="14">
        <f t="shared" si="40"/>
        <v>0</v>
      </c>
      <c r="AU18" s="19" t="s">
        <v>33</v>
      </c>
      <c r="AV18" s="29">
        <f>IF(AU18="x",'Gemensamma Tjänster'!$A19,0)</f>
        <v>342461</v>
      </c>
      <c r="AW18" s="32" t="e">
        <f t="shared" si="11"/>
        <v>#DIV/0!</v>
      </c>
      <c r="AX18" s="14">
        <f t="shared" si="41"/>
        <v>0</v>
      </c>
      <c r="AY18" s="19" t="s">
        <v>33</v>
      </c>
      <c r="AZ18" s="29">
        <f>IF(AY18="x",'Gemensamma Tjänster'!$A19,0)</f>
        <v>342461</v>
      </c>
      <c r="BA18" s="32" t="e">
        <f t="shared" si="12"/>
        <v>#DIV/0!</v>
      </c>
      <c r="BB18" s="14">
        <f t="shared" si="42"/>
        <v>0</v>
      </c>
      <c r="BC18" s="19" t="s">
        <v>33</v>
      </c>
      <c r="BD18" s="29">
        <f>IF(BC18="x",'Gemensamma Tjänster'!$A19,0)</f>
        <v>342461</v>
      </c>
      <c r="BE18" s="32" t="e">
        <f t="shared" si="13"/>
        <v>#DIV/0!</v>
      </c>
      <c r="BF18" s="14">
        <f t="shared" si="43"/>
        <v>0</v>
      </c>
      <c r="BG18" s="19" t="s">
        <v>33</v>
      </c>
      <c r="BH18" s="29">
        <f>IF(BG18="x",'Gemensamma Tjänster'!$A19,0)</f>
        <v>342461</v>
      </c>
      <c r="BI18" s="32" t="e">
        <f t="shared" si="14"/>
        <v>#DIV/0!</v>
      </c>
      <c r="BJ18" s="14">
        <f t="shared" si="44"/>
        <v>0</v>
      </c>
      <c r="BK18" s="19" t="s">
        <v>33</v>
      </c>
      <c r="BL18" s="29">
        <f>IF(BK18="x",'Gemensamma Tjänster'!$A19,0)</f>
        <v>342461</v>
      </c>
      <c r="BM18" s="32" t="e">
        <f t="shared" si="15"/>
        <v>#DIV/0!</v>
      </c>
      <c r="BN18" s="14">
        <f t="shared" si="45"/>
        <v>0</v>
      </c>
      <c r="BO18" s="19" t="s">
        <v>33</v>
      </c>
      <c r="BP18" s="29">
        <f>IF(BO18="x",'Gemensamma Tjänster'!$A19,0)</f>
        <v>342461</v>
      </c>
      <c r="BQ18" s="32" t="e">
        <f t="shared" si="16"/>
        <v>#DIV/0!</v>
      </c>
      <c r="BR18" s="14">
        <f t="shared" si="46"/>
        <v>0</v>
      </c>
      <c r="BS18" s="19" t="s">
        <v>33</v>
      </c>
      <c r="BT18" s="29">
        <f>IF(BS18="x",'Gemensamma Tjänster'!$A19,0)</f>
        <v>342461</v>
      </c>
      <c r="BU18" s="32" t="e">
        <f t="shared" si="17"/>
        <v>#DIV/0!</v>
      </c>
      <c r="BV18" s="14">
        <f t="shared" si="47"/>
        <v>0</v>
      </c>
      <c r="BW18" s="19" t="s">
        <v>33</v>
      </c>
      <c r="BX18" s="29">
        <f>IF(BW18="x",'Gemensamma Tjänster'!$A19,0)</f>
        <v>342461</v>
      </c>
      <c r="BY18" s="32" t="e">
        <f t="shared" si="18"/>
        <v>#DIV/0!</v>
      </c>
      <c r="BZ18" s="14">
        <f t="shared" si="48"/>
        <v>0</v>
      </c>
      <c r="CA18" s="19" t="s">
        <v>33</v>
      </c>
      <c r="CB18" s="29">
        <f>IF(CA18="x",'Gemensamma Tjänster'!$A19,0)</f>
        <v>342461</v>
      </c>
      <c r="CC18" s="32" t="e">
        <f t="shared" si="19"/>
        <v>#DIV/0!</v>
      </c>
      <c r="CD18" s="14">
        <f t="shared" si="49"/>
        <v>0</v>
      </c>
      <c r="CE18" s="19" t="s">
        <v>33</v>
      </c>
      <c r="CF18" s="29">
        <f>IF(CE18="x",'Gemensamma Tjänster'!$A19,0)</f>
        <v>342461</v>
      </c>
      <c r="CG18" s="32" t="e">
        <f t="shared" si="20"/>
        <v>#DIV/0!</v>
      </c>
      <c r="CH18" s="14">
        <f t="shared" si="50"/>
        <v>0</v>
      </c>
      <c r="CI18" s="19" t="s">
        <v>33</v>
      </c>
      <c r="CJ18" s="29">
        <f>IF(CI18="x",'Gemensamma Tjänster'!$A19,0)</f>
        <v>342461</v>
      </c>
      <c r="CK18" s="32" t="e">
        <f t="shared" si="21"/>
        <v>#DIV/0!</v>
      </c>
      <c r="CL18" s="14">
        <f t="shared" si="51"/>
        <v>0</v>
      </c>
      <c r="CM18" s="19" t="s">
        <v>33</v>
      </c>
      <c r="CN18" s="29">
        <f>IF(CM18="x",'Gemensamma Tjänster'!$A19,0)</f>
        <v>342461</v>
      </c>
      <c r="CO18" s="32" t="e">
        <f t="shared" si="22"/>
        <v>#DIV/0!</v>
      </c>
      <c r="CP18" s="14">
        <f t="shared" si="52"/>
        <v>0</v>
      </c>
      <c r="CQ18" s="19" t="s">
        <v>33</v>
      </c>
      <c r="CR18" s="29">
        <f>IF(CQ18="x",'Gemensamma Tjänster'!$A19,0)</f>
        <v>342461</v>
      </c>
      <c r="CS18" s="32" t="e">
        <f t="shared" si="23"/>
        <v>#DIV/0!</v>
      </c>
      <c r="CT18" s="14">
        <f t="shared" si="53"/>
        <v>0</v>
      </c>
      <c r="CU18" s="19" t="s">
        <v>33</v>
      </c>
      <c r="CV18" s="29">
        <f>IF(CU18="x",'Gemensamma Tjänster'!$A19,0)</f>
        <v>342461</v>
      </c>
      <c r="CW18" s="32" t="e">
        <f t="shared" si="24"/>
        <v>#DIV/0!</v>
      </c>
      <c r="CX18" s="14">
        <f t="shared" si="54"/>
        <v>0</v>
      </c>
      <c r="CY18" s="19" t="s">
        <v>33</v>
      </c>
      <c r="CZ18" s="29">
        <f>IF(CY18="x",'Gemensamma Tjänster'!$A19,0)</f>
        <v>342461</v>
      </c>
      <c r="DA18" s="32" t="e">
        <f t="shared" si="25"/>
        <v>#DIV/0!</v>
      </c>
      <c r="DB18" s="14">
        <f t="shared" si="55"/>
        <v>0</v>
      </c>
      <c r="DC18" s="19" t="s">
        <v>33</v>
      </c>
      <c r="DD18" s="29">
        <f>IF(DC18="x",'Gemensamma Tjänster'!$A19,0)</f>
        <v>342461</v>
      </c>
      <c r="DE18" s="32" t="e">
        <f t="shared" si="26"/>
        <v>#DIV/0!</v>
      </c>
      <c r="DF18" s="14">
        <f t="shared" si="56"/>
        <v>0</v>
      </c>
      <c r="DG18" s="19" t="s">
        <v>33</v>
      </c>
      <c r="DH18" s="29">
        <f>IF(DG18="x",'Gemensamma Tjänster'!$A19,0)</f>
        <v>342461</v>
      </c>
      <c r="DI18" s="32" t="e">
        <f t="shared" si="27"/>
        <v>#DIV/0!</v>
      </c>
      <c r="DJ18" s="14">
        <f t="shared" si="57"/>
        <v>0</v>
      </c>
      <c r="DK18" s="19" t="s">
        <v>33</v>
      </c>
      <c r="DL18" s="29">
        <f>IF(DK18="x",'Gemensamma Tjänster'!$A19,0)</f>
        <v>342461</v>
      </c>
      <c r="DM18" s="32" t="e">
        <f t="shared" si="28"/>
        <v>#DIV/0!</v>
      </c>
      <c r="DN18" s="14">
        <f t="shared" si="58"/>
        <v>0</v>
      </c>
    </row>
    <row r="19" spans="1:118" x14ac:dyDescent="0.25">
      <c r="A19" s="18" t="s">
        <v>17</v>
      </c>
      <c r="B19" s="23">
        <f t="shared" si="29"/>
        <v>5132516.8800874799</v>
      </c>
      <c r="C19" s="40" t="s">
        <v>33</v>
      </c>
      <c r="D19" s="28">
        <f>IF(C19="x",'Gemensamma Tjänster'!$A20,0)</f>
        <v>1754895</v>
      </c>
      <c r="E19" s="31">
        <f t="shared" si="0"/>
        <v>0.22279053783076377</v>
      </c>
      <c r="F19" s="13">
        <f t="shared" si="30"/>
        <v>0</v>
      </c>
      <c r="G19" s="18" t="s">
        <v>33</v>
      </c>
      <c r="H19" s="28">
        <f>IF(G19="x",'Gemensamma Tjänster'!$A20,0)</f>
        <v>1754895</v>
      </c>
      <c r="I19" s="31">
        <f t="shared" si="1"/>
        <v>0.22548514972595812</v>
      </c>
      <c r="J19" s="13">
        <f t="shared" si="31"/>
        <v>5132516.8800874799</v>
      </c>
      <c r="K19" s="40" t="s">
        <v>33</v>
      </c>
      <c r="L19" s="28">
        <f>IF(K19="x",'Gemensamma Tjänster'!$A20,0)</f>
        <v>1754895</v>
      </c>
      <c r="M19" s="31">
        <f t="shared" si="2"/>
        <v>0.23844031950468839</v>
      </c>
      <c r="N19" s="13">
        <f t="shared" si="32"/>
        <v>0</v>
      </c>
      <c r="O19" s="40" t="s">
        <v>33</v>
      </c>
      <c r="P19" s="28">
        <f>IF(O19="x",'Gemensamma Tjänster'!$A20,0)</f>
        <v>1754895</v>
      </c>
      <c r="Q19" s="31">
        <f t="shared" si="3"/>
        <v>0.40279050679586115</v>
      </c>
      <c r="R19" s="13">
        <f t="shared" si="33"/>
        <v>0</v>
      </c>
      <c r="S19" s="18" t="s">
        <v>33</v>
      </c>
      <c r="T19" s="28">
        <f>IF(S19="x",'Gemensamma Tjänster'!$A20,0)</f>
        <v>1754895</v>
      </c>
      <c r="U19" s="31">
        <f t="shared" si="4"/>
        <v>0.22279053783076377</v>
      </c>
      <c r="V19" s="13">
        <f t="shared" si="34"/>
        <v>0</v>
      </c>
      <c r="W19" s="18" t="s">
        <v>33</v>
      </c>
      <c r="X19" s="28">
        <f>IF(W19="x",'Gemensamma Tjänster'!$A20,0)</f>
        <v>1754895</v>
      </c>
      <c r="Y19" s="31">
        <f t="shared" si="5"/>
        <v>0.16708577078135789</v>
      </c>
      <c r="Z19" s="13">
        <f t="shared" si="35"/>
        <v>0</v>
      </c>
      <c r="AA19" s="18"/>
      <c r="AB19" s="28">
        <f>IF(AA19="x",'Gemensamma Tjänster'!$A20,0)</f>
        <v>0</v>
      </c>
      <c r="AC19" s="31">
        <f t="shared" si="6"/>
        <v>0</v>
      </c>
      <c r="AD19" s="13">
        <f t="shared" si="36"/>
        <v>0</v>
      </c>
      <c r="AE19" s="18"/>
      <c r="AF19" s="28">
        <f>IF(AE19="x",'Gemensamma Tjänster'!$A20,0)</f>
        <v>0</v>
      </c>
      <c r="AG19" s="31">
        <f t="shared" si="7"/>
        <v>0</v>
      </c>
      <c r="AH19" s="13">
        <f t="shared" si="37"/>
        <v>0</v>
      </c>
      <c r="AI19" s="18"/>
      <c r="AJ19" s="28">
        <f>IF(AI19="x",'Gemensamma Tjänster'!$A20,0)</f>
        <v>0</v>
      </c>
      <c r="AK19" s="31">
        <f t="shared" si="8"/>
        <v>0</v>
      </c>
      <c r="AL19" s="13">
        <f t="shared" si="38"/>
        <v>0</v>
      </c>
      <c r="AM19" s="18"/>
      <c r="AN19" s="28">
        <f>IF(AM19="x",'Gemensamma Tjänster'!$A20,0)</f>
        <v>0</v>
      </c>
      <c r="AO19" s="31">
        <f t="shared" si="9"/>
        <v>0</v>
      </c>
      <c r="AP19" s="13">
        <f t="shared" si="39"/>
        <v>0</v>
      </c>
      <c r="AQ19" s="18" t="s">
        <v>33</v>
      </c>
      <c r="AR19" s="28">
        <f>IF(AQ19="x",'Gemensamma Tjänster'!$A20,0)</f>
        <v>1754895</v>
      </c>
      <c r="AS19" s="31">
        <f t="shared" si="10"/>
        <v>0.16708577078135789</v>
      </c>
      <c r="AT19" s="13">
        <f t="shared" si="40"/>
        <v>0</v>
      </c>
      <c r="AU19" s="18" t="s">
        <v>33</v>
      </c>
      <c r="AV19" s="28">
        <f>IF(AU19="x",'Gemensamma Tjänster'!$A20,0)</f>
        <v>1754895</v>
      </c>
      <c r="AW19" s="31" t="e">
        <f t="shared" si="11"/>
        <v>#DIV/0!</v>
      </c>
      <c r="AX19" s="13">
        <f t="shared" si="41"/>
        <v>0</v>
      </c>
      <c r="AY19" s="18" t="s">
        <v>33</v>
      </c>
      <c r="AZ19" s="28">
        <f>IF(AY19="x",'Gemensamma Tjänster'!$A20,0)</f>
        <v>1754895</v>
      </c>
      <c r="BA19" s="31" t="e">
        <f t="shared" si="12"/>
        <v>#DIV/0!</v>
      </c>
      <c r="BB19" s="13">
        <f t="shared" si="42"/>
        <v>0</v>
      </c>
      <c r="BC19" s="18" t="s">
        <v>33</v>
      </c>
      <c r="BD19" s="28">
        <f>IF(BC19="x",'Gemensamma Tjänster'!$A20,0)</f>
        <v>1754895</v>
      </c>
      <c r="BE19" s="31" t="e">
        <f t="shared" si="13"/>
        <v>#DIV/0!</v>
      </c>
      <c r="BF19" s="13">
        <f t="shared" si="43"/>
        <v>0</v>
      </c>
      <c r="BG19" s="18" t="s">
        <v>33</v>
      </c>
      <c r="BH19" s="28">
        <f>IF(BG19="x",'Gemensamma Tjänster'!$A20,0)</f>
        <v>1754895</v>
      </c>
      <c r="BI19" s="31" t="e">
        <f t="shared" si="14"/>
        <v>#DIV/0!</v>
      </c>
      <c r="BJ19" s="13">
        <f t="shared" si="44"/>
        <v>0</v>
      </c>
      <c r="BK19" s="18" t="s">
        <v>33</v>
      </c>
      <c r="BL19" s="28">
        <f>IF(BK19="x",'Gemensamma Tjänster'!$A20,0)</f>
        <v>1754895</v>
      </c>
      <c r="BM19" s="31" t="e">
        <f t="shared" si="15"/>
        <v>#DIV/0!</v>
      </c>
      <c r="BN19" s="13">
        <f t="shared" si="45"/>
        <v>0</v>
      </c>
      <c r="BO19" s="18" t="s">
        <v>33</v>
      </c>
      <c r="BP19" s="28">
        <f>IF(BO19="x",'Gemensamma Tjänster'!$A20,0)</f>
        <v>1754895</v>
      </c>
      <c r="BQ19" s="31" t="e">
        <f t="shared" si="16"/>
        <v>#DIV/0!</v>
      </c>
      <c r="BR19" s="13">
        <f t="shared" si="46"/>
        <v>0</v>
      </c>
      <c r="BS19" s="18" t="s">
        <v>33</v>
      </c>
      <c r="BT19" s="28">
        <f>IF(BS19="x",'Gemensamma Tjänster'!$A20,0)</f>
        <v>1754895</v>
      </c>
      <c r="BU19" s="31" t="e">
        <f t="shared" si="17"/>
        <v>#DIV/0!</v>
      </c>
      <c r="BV19" s="13">
        <f t="shared" si="47"/>
        <v>0</v>
      </c>
      <c r="BW19" s="18" t="s">
        <v>33</v>
      </c>
      <c r="BX19" s="28">
        <f>IF(BW19="x",'Gemensamma Tjänster'!$A20,0)</f>
        <v>1754895</v>
      </c>
      <c r="BY19" s="31" t="e">
        <f t="shared" si="18"/>
        <v>#DIV/0!</v>
      </c>
      <c r="BZ19" s="13">
        <f t="shared" si="48"/>
        <v>0</v>
      </c>
      <c r="CA19" s="18" t="s">
        <v>33</v>
      </c>
      <c r="CB19" s="28">
        <f>IF(CA19="x",'Gemensamma Tjänster'!$A20,0)</f>
        <v>1754895</v>
      </c>
      <c r="CC19" s="31" t="e">
        <f t="shared" si="19"/>
        <v>#DIV/0!</v>
      </c>
      <c r="CD19" s="13">
        <f t="shared" si="49"/>
        <v>0</v>
      </c>
      <c r="CE19" s="18" t="s">
        <v>33</v>
      </c>
      <c r="CF19" s="28">
        <f>IF(CE19="x",'Gemensamma Tjänster'!$A20,0)</f>
        <v>1754895</v>
      </c>
      <c r="CG19" s="31" t="e">
        <f t="shared" si="20"/>
        <v>#DIV/0!</v>
      </c>
      <c r="CH19" s="13">
        <f t="shared" si="50"/>
        <v>0</v>
      </c>
      <c r="CI19" s="18" t="s">
        <v>33</v>
      </c>
      <c r="CJ19" s="28">
        <f>IF(CI19="x",'Gemensamma Tjänster'!$A20,0)</f>
        <v>1754895</v>
      </c>
      <c r="CK19" s="31" t="e">
        <f t="shared" si="21"/>
        <v>#DIV/0!</v>
      </c>
      <c r="CL19" s="13">
        <f t="shared" si="51"/>
        <v>0</v>
      </c>
      <c r="CM19" s="18" t="s">
        <v>33</v>
      </c>
      <c r="CN19" s="28">
        <f>IF(CM19="x",'Gemensamma Tjänster'!$A20,0)</f>
        <v>1754895</v>
      </c>
      <c r="CO19" s="31" t="e">
        <f t="shared" si="22"/>
        <v>#DIV/0!</v>
      </c>
      <c r="CP19" s="13">
        <f t="shared" si="52"/>
        <v>0</v>
      </c>
      <c r="CQ19" s="18" t="s">
        <v>33</v>
      </c>
      <c r="CR19" s="28">
        <f>IF(CQ19="x",'Gemensamma Tjänster'!$A20,0)</f>
        <v>1754895</v>
      </c>
      <c r="CS19" s="31" t="e">
        <f t="shared" si="23"/>
        <v>#DIV/0!</v>
      </c>
      <c r="CT19" s="13">
        <f t="shared" si="53"/>
        <v>0</v>
      </c>
      <c r="CU19" s="18" t="s">
        <v>33</v>
      </c>
      <c r="CV19" s="28">
        <f>IF(CU19="x",'Gemensamma Tjänster'!$A20,0)</f>
        <v>1754895</v>
      </c>
      <c r="CW19" s="31" t="e">
        <f t="shared" si="24"/>
        <v>#DIV/0!</v>
      </c>
      <c r="CX19" s="13">
        <f t="shared" si="54"/>
        <v>0</v>
      </c>
      <c r="CY19" s="18" t="s">
        <v>33</v>
      </c>
      <c r="CZ19" s="28">
        <f>IF(CY19="x",'Gemensamma Tjänster'!$A20,0)</f>
        <v>1754895</v>
      </c>
      <c r="DA19" s="31" t="e">
        <f t="shared" si="25"/>
        <v>#DIV/0!</v>
      </c>
      <c r="DB19" s="13">
        <f t="shared" si="55"/>
        <v>0</v>
      </c>
      <c r="DC19" s="18" t="s">
        <v>33</v>
      </c>
      <c r="DD19" s="28">
        <f>IF(DC19="x",'Gemensamma Tjänster'!$A20,0)</f>
        <v>1754895</v>
      </c>
      <c r="DE19" s="31" t="e">
        <f t="shared" si="26"/>
        <v>#DIV/0!</v>
      </c>
      <c r="DF19" s="13">
        <f t="shared" si="56"/>
        <v>0</v>
      </c>
      <c r="DG19" s="18" t="s">
        <v>33</v>
      </c>
      <c r="DH19" s="28">
        <f>IF(DG19="x",'Gemensamma Tjänster'!$A20,0)</f>
        <v>1754895</v>
      </c>
      <c r="DI19" s="31" t="e">
        <f t="shared" si="27"/>
        <v>#DIV/0!</v>
      </c>
      <c r="DJ19" s="13">
        <f t="shared" si="57"/>
        <v>0</v>
      </c>
      <c r="DK19" s="18" t="s">
        <v>33</v>
      </c>
      <c r="DL19" s="28">
        <f>IF(DK19="x",'Gemensamma Tjänster'!$A20,0)</f>
        <v>1754895</v>
      </c>
      <c r="DM19" s="31" t="e">
        <f t="shared" si="28"/>
        <v>#DIV/0!</v>
      </c>
      <c r="DN19" s="13">
        <f t="shared" si="58"/>
        <v>0</v>
      </c>
    </row>
    <row r="20" spans="1:118" x14ac:dyDescent="0.25">
      <c r="A20" s="19" t="s">
        <v>120</v>
      </c>
      <c r="B20" s="24">
        <f t="shared" si="29"/>
        <v>829891.358054096</v>
      </c>
      <c r="C20" s="41" t="s">
        <v>33</v>
      </c>
      <c r="D20" s="29">
        <f>IF(C20="x",'Gemensamma Tjänster'!$A21,0)</f>
        <v>283754</v>
      </c>
      <c r="E20" s="32">
        <f t="shared" si="0"/>
        <v>3.602364031559184E-2</v>
      </c>
      <c r="F20" s="14">
        <f t="shared" si="30"/>
        <v>0</v>
      </c>
      <c r="G20" s="19" t="s">
        <v>33</v>
      </c>
      <c r="H20" s="29">
        <f>IF(G20="x",'Gemensamma Tjänster'!$A21,0)</f>
        <v>283754</v>
      </c>
      <c r="I20" s="32">
        <f t="shared" si="1"/>
        <v>3.6459339832491132E-2</v>
      </c>
      <c r="J20" s="14">
        <f t="shared" si="31"/>
        <v>829891.358054096</v>
      </c>
      <c r="K20" s="41" t="s">
        <v>33</v>
      </c>
      <c r="L20" s="29">
        <f>IF(K20="x",'Gemensamma Tjänster'!$A21,0)</f>
        <v>283754</v>
      </c>
      <c r="M20" s="32">
        <f t="shared" si="2"/>
        <v>3.8554098348182284E-2</v>
      </c>
      <c r="N20" s="14">
        <f t="shared" si="32"/>
        <v>0</v>
      </c>
      <c r="O20" s="41" t="s">
        <v>33</v>
      </c>
      <c r="P20" s="29">
        <f>IF(O20="x",'Gemensamma Tjänster'!$A21,0)</f>
        <v>283754</v>
      </c>
      <c r="Q20" s="32">
        <f t="shared" si="3"/>
        <v>6.5128350964218817E-2</v>
      </c>
      <c r="R20" s="14">
        <f t="shared" si="33"/>
        <v>0</v>
      </c>
      <c r="S20" s="19" t="s">
        <v>33</v>
      </c>
      <c r="T20" s="29">
        <f>IF(S20="x",'Gemensamma Tjänster'!$A21,0)</f>
        <v>283754</v>
      </c>
      <c r="U20" s="32">
        <f t="shared" si="4"/>
        <v>3.602364031559184E-2</v>
      </c>
      <c r="V20" s="14">
        <f t="shared" si="34"/>
        <v>0</v>
      </c>
      <c r="W20" s="19" t="s">
        <v>33</v>
      </c>
      <c r="X20" s="29">
        <f>IF(W20="x",'Gemensamma Tjänster'!$A21,0)</f>
        <v>283754</v>
      </c>
      <c r="Y20" s="32">
        <f t="shared" si="5"/>
        <v>2.7016576947505935E-2</v>
      </c>
      <c r="Z20" s="14">
        <f t="shared" si="35"/>
        <v>0</v>
      </c>
      <c r="AA20" s="19"/>
      <c r="AB20" s="29">
        <f>IF(AA20="x",'Gemensamma Tjänster'!$A21,0)</f>
        <v>0</v>
      </c>
      <c r="AC20" s="32">
        <f t="shared" si="6"/>
        <v>0</v>
      </c>
      <c r="AD20" s="14">
        <f t="shared" si="36"/>
        <v>0</v>
      </c>
      <c r="AE20" s="19"/>
      <c r="AF20" s="29">
        <f>IF(AE20="x",'Gemensamma Tjänster'!$A21,0)</f>
        <v>0</v>
      </c>
      <c r="AG20" s="32">
        <f t="shared" si="7"/>
        <v>0</v>
      </c>
      <c r="AH20" s="14">
        <f t="shared" si="37"/>
        <v>0</v>
      </c>
      <c r="AI20" s="19"/>
      <c r="AJ20" s="29">
        <f>IF(AI20="x",'Gemensamma Tjänster'!$A21,0)</f>
        <v>0</v>
      </c>
      <c r="AK20" s="32">
        <f t="shared" si="8"/>
        <v>0</v>
      </c>
      <c r="AL20" s="14">
        <f t="shared" si="38"/>
        <v>0</v>
      </c>
      <c r="AM20" s="19"/>
      <c r="AN20" s="29">
        <f>IF(AM20="x",'Gemensamma Tjänster'!$A21,0)</f>
        <v>0</v>
      </c>
      <c r="AO20" s="32">
        <f t="shared" si="9"/>
        <v>0</v>
      </c>
      <c r="AP20" s="14">
        <f t="shared" si="39"/>
        <v>0</v>
      </c>
      <c r="AQ20" s="19" t="s">
        <v>33</v>
      </c>
      <c r="AR20" s="29">
        <f>IF(AQ20="x",'Gemensamma Tjänster'!$A21,0)</f>
        <v>283754</v>
      </c>
      <c r="AS20" s="32">
        <f t="shared" si="10"/>
        <v>2.7016576947505935E-2</v>
      </c>
      <c r="AT20" s="14">
        <f t="shared" si="40"/>
        <v>0</v>
      </c>
      <c r="AU20" s="19" t="s">
        <v>33</v>
      </c>
      <c r="AV20" s="29">
        <f>IF(AU20="x",'Gemensamma Tjänster'!$A21,0)</f>
        <v>283754</v>
      </c>
      <c r="AW20" s="32" t="e">
        <f t="shared" si="11"/>
        <v>#DIV/0!</v>
      </c>
      <c r="AX20" s="14">
        <f t="shared" si="41"/>
        <v>0</v>
      </c>
      <c r="AY20" s="19" t="s">
        <v>33</v>
      </c>
      <c r="AZ20" s="29">
        <f>IF(AY20="x",'Gemensamma Tjänster'!$A21,0)</f>
        <v>283754</v>
      </c>
      <c r="BA20" s="32" t="e">
        <f t="shared" si="12"/>
        <v>#DIV/0!</v>
      </c>
      <c r="BB20" s="14">
        <f t="shared" si="42"/>
        <v>0</v>
      </c>
      <c r="BC20" s="19" t="s">
        <v>33</v>
      </c>
      <c r="BD20" s="29">
        <f>IF(BC20="x",'Gemensamma Tjänster'!$A21,0)</f>
        <v>283754</v>
      </c>
      <c r="BE20" s="32" t="e">
        <f t="shared" si="13"/>
        <v>#DIV/0!</v>
      </c>
      <c r="BF20" s="14">
        <f t="shared" si="43"/>
        <v>0</v>
      </c>
      <c r="BG20" s="19" t="s">
        <v>33</v>
      </c>
      <c r="BH20" s="29">
        <f>IF(BG20="x",'Gemensamma Tjänster'!$A21,0)</f>
        <v>283754</v>
      </c>
      <c r="BI20" s="32" t="e">
        <f t="shared" si="14"/>
        <v>#DIV/0!</v>
      </c>
      <c r="BJ20" s="14">
        <f t="shared" si="44"/>
        <v>0</v>
      </c>
      <c r="BK20" s="19" t="s">
        <v>33</v>
      </c>
      <c r="BL20" s="29">
        <f>IF(BK20="x",'Gemensamma Tjänster'!$A21,0)</f>
        <v>283754</v>
      </c>
      <c r="BM20" s="32" t="e">
        <f t="shared" si="15"/>
        <v>#DIV/0!</v>
      </c>
      <c r="BN20" s="14">
        <f t="shared" si="45"/>
        <v>0</v>
      </c>
      <c r="BO20" s="19" t="s">
        <v>33</v>
      </c>
      <c r="BP20" s="29">
        <f>IF(BO20="x",'Gemensamma Tjänster'!$A21,0)</f>
        <v>283754</v>
      </c>
      <c r="BQ20" s="32" t="e">
        <f t="shared" si="16"/>
        <v>#DIV/0!</v>
      </c>
      <c r="BR20" s="14">
        <f t="shared" si="46"/>
        <v>0</v>
      </c>
      <c r="BS20" s="19" t="s">
        <v>33</v>
      </c>
      <c r="BT20" s="29">
        <f>IF(BS20="x",'Gemensamma Tjänster'!$A21,0)</f>
        <v>283754</v>
      </c>
      <c r="BU20" s="32" t="e">
        <f t="shared" si="17"/>
        <v>#DIV/0!</v>
      </c>
      <c r="BV20" s="14">
        <f t="shared" si="47"/>
        <v>0</v>
      </c>
      <c r="BW20" s="19" t="s">
        <v>33</v>
      </c>
      <c r="BX20" s="29">
        <f>IF(BW20="x",'Gemensamma Tjänster'!$A21,0)</f>
        <v>283754</v>
      </c>
      <c r="BY20" s="32" t="e">
        <f t="shared" si="18"/>
        <v>#DIV/0!</v>
      </c>
      <c r="BZ20" s="14">
        <f t="shared" si="48"/>
        <v>0</v>
      </c>
      <c r="CA20" s="19" t="s">
        <v>33</v>
      </c>
      <c r="CB20" s="29">
        <f>IF(CA20="x",'Gemensamma Tjänster'!$A21,0)</f>
        <v>283754</v>
      </c>
      <c r="CC20" s="32" t="e">
        <f t="shared" si="19"/>
        <v>#DIV/0!</v>
      </c>
      <c r="CD20" s="14">
        <f t="shared" si="49"/>
        <v>0</v>
      </c>
      <c r="CE20" s="19" t="s">
        <v>33</v>
      </c>
      <c r="CF20" s="29">
        <f>IF(CE20="x",'Gemensamma Tjänster'!$A21,0)</f>
        <v>283754</v>
      </c>
      <c r="CG20" s="32" t="e">
        <f t="shared" si="20"/>
        <v>#DIV/0!</v>
      </c>
      <c r="CH20" s="14">
        <f t="shared" si="50"/>
        <v>0</v>
      </c>
      <c r="CI20" s="19" t="s">
        <v>33</v>
      </c>
      <c r="CJ20" s="29">
        <f>IF(CI20="x",'Gemensamma Tjänster'!$A21,0)</f>
        <v>283754</v>
      </c>
      <c r="CK20" s="32" t="e">
        <f t="shared" si="21"/>
        <v>#DIV/0!</v>
      </c>
      <c r="CL20" s="14">
        <f t="shared" si="51"/>
        <v>0</v>
      </c>
      <c r="CM20" s="19" t="s">
        <v>33</v>
      </c>
      <c r="CN20" s="29">
        <f>IF(CM20="x",'Gemensamma Tjänster'!$A21,0)</f>
        <v>283754</v>
      </c>
      <c r="CO20" s="32" t="e">
        <f t="shared" si="22"/>
        <v>#DIV/0!</v>
      </c>
      <c r="CP20" s="14">
        <f t="shared" si="52"/>
        <v>0</v>
      </c>
      <c r="CQ20" s="19" t="s">
        <v>33</v>
      </c>
      <c r="CR20" s="29">
        <f>IF(CQ20="x",'Gemensamma Tjänster'!$A21,0)</f>
        <v>283754</v>
      </c>
      <c r="CS20" s="32" t="e">
        <f t="shared" si="23"/>
        <v>#DIV/0!</v>
      </c>
      <c r="CT20" s="14">
        <f t="shared" si="53"/>
        <v>0</v>
      </c>
      <c r="CU20" s="19" t="s">
        <v>33</v>
      </c>
      <c r="CV20" s="29">
        <f>IF(CU20="x",'Gemensamma Tjänster'!$A21,0)</f>
        <v>283754</v>
      </c>
      <c r="CW20" s="32" t="e">
        <f t="shared" si="24"/>
        <v>#DIV/0!</v>
      </c>
      <c r="CX20" s="14">
        <f t="shared" si="54"/>
        <v>0</v>
      </c>
      <c r="CY20" s="19" t="s">
        <v>33</v>
      </c>
      <c r="CZ20" s="29">
        <f>IF(CY20="x",'Gemensamma Tjänster'!$A21,0)</f>
        <v>283754</v>
      </c>
      <c r="DA20" s="32" t="e">
        <f t="shared" si="25"/>
        <v>#DIV/0!</v>
      </c>
      <c r="DB20" s="14">
        <f t="shared" si="55"/>
        <v>0</v>
      </c>
      <c r="DC20" s="19" t="s">
        <v>33</v>
      </c>
      <c r="DD20" s="29">
        <f>IF(DC20="x",'Gemensamma Tjänster'!$A21,0)</f>
        <v>283754</v>
      </c>
      <c r="DE20" s="32" t="e">
        <f t="shared" si="26"/>
        <v>#DIV/0!</v>
      </c>
      <c r="DF20" s="14">
        <f t="shared" si="56"/>
        <v>0</v>
      </c>
      <c r="DG20" s="19" t="s">
        <v>33</v>
      </c>
      <c r="DH20" s="29">
        <f>IF(DG20="x",'Gemensamma Tjänster'!$A21,0)</f>
        <v>283754</v>
      </c>
      <c r="DI20" s="32" t="e">
        <f t="shared" si="27"/>
        <v>#DIV/0!</v>
      </c>
      <c r="DJ20" s="14">
        <f t="shared" si="57"/>
        <v>0</v>
      </c>
      <c r="DK20" s="19" t="s">
        <v>33</v>
      </c>
      <c r="DL20" s="29">
        <f>IF(DK20="x",'Gemensamma Tjänster'!$A21,0)</f>
        <v>283754</v>
      </c>
      <c r="DM20" s="32" t="e">
        <f t="shared" si="28"/>
        <v>#DIV/0!</v>
      </c>
      <c r="DN20" s="14">
        <f t="shared" si="58"/>
        <v>0</v>
      </c>
    </row>
    <row r="21" spans="1:118" x14ac:dyDescent="0.25">
      <c r="A21" s="18" t="s">
        <v>19</v>
      </c>
      <c r="B21" s="23">
        <f t="shared" si="29"/>
        <v>899250.28711325605</v>
      </c>
      <c r="C21" s="40" t="s">
        <v>33</v>
      </c>
      <c r="D21" s="28">
        <f>IF(C21="x",'Gemensamma Tjänster'!$A22,0)</f>
        <v>307469</v>
      </c>
      <c r="E21" s="31">
        <f t="shared" si="0"/>
        <v>3.9034348993123295E-2</v>
      </c>
      <c r="F21" s="13">
        <f t="shared" si="30"/>
        <v>0</v>
      </c>
      <c r="G21" s="18" t="s">
        <v>33</v>
      </c>
      <c r="H21" s="28">
        <f>IF(G21="x",'Gemensamma Tjänster'!$A22,0)</f>
        <v>307469</v>
      </c>
      <c r="I21" s="31">
        <f t="shared" si="1"/>
        <v>3.9506462495528576E-2</v>
      </c>
      <c r="J21" s="13">
        <f t="shared" si="31"/>
        <v>899250.28711325605</v>
      </c>
      <c r="K21" s="40" t="s">
        <v>33</v>
      </c>
      <c r="L21" s="28">
        <f>IF(K21="x",'Gemensamma Tjänster'!$A22,0)</f>
        <v>307469</v>
      </c>
      <c r="M21" s="31">
        <f t="shared" si="2"/>
        <v>4.1776292369507598E-2</v>
      </c>
      <c r="N21" s="13">
        <f t="shared" si="32"/>
        <v>0</v>
      </c>
      <c r="O21" s="40" t="s">
        <v>33</v>
      </c>
      <c r="P21" s="28">
        <f>IF(O21="x",'Gemensamma Tjänster'!$A22,0)</f>
        <v>307469</v>
      </c>
      <c r="Q21" s="31">
        <f t="shared" si="3"/>
        <v>7.0571512446053253E-2</v>
      </c>
      <c r="R21" s="13">
        <f t="shared" si="33"/>
        <v>0</v>
      </c>
      <c r="S21" s="18" t="s">
        <v>33</v>
      </c>
      <c r="T21" s="28">
        <f>IF(S21="x",'Gemensamma Tjänster'!$A22,0)</f>
        <v>307469</v>
      </c>
      <c r="U21" s="31">
        <f t="shared" si="4"/>
        <v>3.9034348993123295E-2</v>
      </c>
      <c r="V21" s="13">
        <f t="shared" si="34"/>
        <v>0</v>
      </c>
      <c r="W21" s="18" t="s">
        <v>33</v>
      </c>
      <c r="X21" s="28">
        <f>IF(W21="x",'Gemensamma Tjänster'!$A22,0)</f>
        <v>307469</v>
      </c>
      <c r="Y21" s="31">
        <f t="shared" si="5"/>
        <v>2.9274512068456136E-2</v>
      </c>
      <c r="Z21" s="13">
        <f t="shared" si="35"/>
        <v>0</v>
      </c>
      <c r="AA21" s="18"/>
      <c r="AB21" s="28">
        <f>IF(AA21="x",'Gemensamma Tjänster'!$A22,0)</f>
        <v>0</v>
      </c>
      <c r="AC21" s="31">
        <f t="shared" si="6"/>
        <v>0</v>
      </c>
      <c r="AD21" s="13">
        <f t="shared" si="36"/>
        <v>0</v>
      </c>
      <c r="AE21" s="18"/>
      <c r="AF21" s="28">
        <f>IF(AE21="x",'Gemensamma Tjänster'!$A22,0)</f>
        <v>0</v>
      </c>
      <c r="AG21" s="31">
        <f t="shared" si="7"/>
        <v>0</v>
      </c>
      <c r="AH21" s="13">
        <f t="shared" si="37"/>
        <v>0</v>
      </c>
      <c r="AI21" s="18"/>
      <c r="AJ21" s="28">
        <f>IF(AI21="x",'Gemensamma Tjänster'!$A22,0)</f>
        <v>0</v>
      </c>
      <c r="AK21" s="31">
        <f t="shared" si="8"/>
        <v>0</v>
      </c>
      <c r="AL21" s="13">
        <f t="shared" si="38"/>
        <v>0</v>
      </c>
      <c r="AM21" s="18"/>
      <c r="AN21" s="28">
        <f>IF(AM21="x",'Gemensamma Tjänster'!$A22,0)</f>
        <v>0</v>
      </c>
      <c r="AO21" s="31">
        <f t="shared" si="9"/>
        <v>0</v>
      </c>
      <c r="AP21" s="13">
        <f t="shared" si="39"/>
        <v>0</v>
      </c>
      <c r="AQ21" s="18" t="s">
        <v>33</v>
      </c>
      <c r="AR21" s="28">
        <f>IF(AQ21="x",'Gemensamma Tjänster'!$A22,0)</f>
        <v>307469</v>
      </c>
      <c r="AS21" s="31">
        <f t="shared" si="10"/>
        <v>2.9274512068456136E-2</v>
      </c>
      <c r="AT21" s="13">
        <f t="shared" si="40"/>
        <v>0</v>
      </c>
      <c r="AU21" s="18" t="s">
        <v>33</v>
      </c>
      <c r="AV21" s="28">
        <f>IF(AU21="x",'Gemensamma Tjänster'!$A22,0)</f>
        <v>307469</v>
      </c>
      <c r="AW21" s="31" t="e">
        <f t="shared" si="11"/>
        <v>#DIV/0!</v>
      </c>
      <c r="AX21" s="13">
        <f t="shared" si="41"/>
        <v>0</v>
      </c>
      <c r="AY21" s="18" t="s">
        <v>33</v>
      </c>
      <c r="AZ21" s="28">
        <f>IF(AY21="x",'Gemensamma Tjänster'!$A22,0)</f>
        <v>307469</v>
      </c>
      <c r="BA21" s="31" t="e">
        <f t="shared" si="12"/>
        <v>#DIV/0!</v>
      </c>
      <c r="BB21" s="13">
        <f t="shared" si="42"/>
        <v>0</v>
      </c>
      <c r="BC21" s="18" t="s">
        <v>33</v>
      </c>
      <c r="BD21" s="28">
        <f>IF(BC21="x",'Gemensamma Tjänster'!$A22,0)</f>
        <v>307469</v>
      </c>
      <c r="BE21" s="31" t="e">
        <f t="shared" si="13"/>
        <v>#DIV/0!</v>
      </c>
      <c r="BF21" s="13">
        <f t="shared" si="43"/>
        <v>0</v>
      </c>
      <c r="BG21" s="18" t="s">
        <v>33</v>
      </c>
      <c r="BH21" s="28">
        <f>IF(BG21="x",'Gemensamma Tjänster'!$A22,0)</f>
        <v>307469</v>
      </c>
      <c r="BI21" s="31" t="e">
        <f t="shared" si="14"/>
        <v>#DIV/0!</v>
      </c>
      <c r="BJ21" s="13">
        <f t="shared" si="44"/>
        <v>0</v>
      </c>
      <c r="BK21" s="18" t="s">
        <v>33</v>
      </c>
      <c r="BL21" s="28">
        <f>IF(BK21="x",'Gemensamma Tjänster'!$A22,0)</f>
        <v>307469</v>
      </c>
      <c r="BM21" s="31" t="e">
        <f t="shared" si="15"/>
        <v>#DIV/0!</v>
      </c>
      <c r="BN21" s="13">
        <f t="shared" si="45"/>
        <v>0</v>
      </c>
      <c r="BO21" s="18" t="s">
        <v>33</v>
      </c>
      <c r="BP21" s="28">
        <f>IF(BO21="x",'Gemensamma Tjänster'!$A22,0)</f>
        <v>307469</v>
      </c>
      <c r="BQ21" s="31" t="e">
        <f t="shared" si="16"/>
        <v>#DIV/0!</v>
      </c>
      <c r="BR21" s="13">
        <f t="shared" si="46"/>
        <v>0</v>
      </c>
      <c r="BS21" s="18" t="s">
        <v>33</v>
      </c>
      <c r="BT21" s="28">
        <f>IF(BS21="x",'Gemensamma Tjänster'!$A22,0)</f>
        <v>307469</v>
      </c>
      <c r="BU21" s="31" t="e">
        <f t="shared" si="17"/>
        <v>#DIV/0!</v>
      </c>
      <c r="BV21" s="13">
        <f t="shared" si="47"/>
        <v>0</v>
      </c>
      <c r="BW21" s="18" t="s">
        <v>33</v>
      </c>
      <c r="BX21" s="28">
        <f>IF(BW21="x",'Gemensamma Tjänster'!$A22,0)</f>
        <v>307469</v>
      </c>
      <c r="BY21" s="31" t="e">
        <f t="shared" si="18"/>
        <v>#DIV/0!</v>
      </c>
      <c r="BZ21" s="13">
        <f t="shared" si="48"/>
        <v>0</v>
      </c>
      <c r="CA21" s="18" t="s">
        <v>33</v>
      </c>
      <c r="CB21" s="28">
        <f>IF(CA21="x",'Gemensamma Tjänster'!$A22,0)</f>
        <v>307469</v>
      </c>
      <c r="CC21" s="31" t="e">
        <f t="shared" si="19"/>
        <v>#DIV/0!</v>
      </c>
      <c r="CD21" s="13">
        <f t="shared" si="49"/>
        <v>0</v>
      </c>
      <c r="CE21" s="18" t="s">
        <v>33</v>
      </c>
      <c r="CF21" s="28">
        <f>IF(CE21="x",'Gemensamma Tjänster'!$A22,0)</f>
        <v>307469</v>
      </c>
      <c r="CG21" s="31" t="e">
        <f t="shared" si="20"/>
        <v>#DIV/0!</v>
      </c>
      <c r="CH21" s="13">
        <f t="shared" si="50"/>
        <v>0</v>
      </c>
      <c r="CI21" s="18" t="s">
        <v>33</v>
      </c>
      <c r="CJ21" s="28">
        <f>IF(CI21="x",'Gemensamma Tjänster'!$A22,0)</f>
        <v>307469</v>
      </c>
      <c r="CK21" s="31" t="e">
        <f t="shared" si="21"/>
        <v>#DIV/0!</v>
      </c>
      <c r="CL21" s="13">
        <f t="shared" si="51"/>
        <v>0</v>
      </c>
      <c r="CM21" s="18" t="s">
        <v>33</v>
      </c>
      <c r="CN21" s="28">
        <f>IF(CM21="x",'Gemensamma Tjänster'!$A22,0)</f>
        <v>307469</v>
      </c>
      <c r="CO21" s="31" t="e">
        <f t="shared" si="22"/>
        <v>#DIV/0!</v>
      </c>
      <c r="CP21" s="13">
        <f t="shared" si="52"/>
        <v>0</v>
      </c>
      <c r="CQ21" s="18" t="s">
        <v>33</v>
      </c>
      <c r="CR21" s="28">
        <f>IF(CQ21="x",'Gemensamma Tjänster'!$A22,0)</f>
        <v>307469</v>
      </c>
      <c r="CS21" s="31" t="e">
        <f t="shared" si="23"/>
        <v>#DIV/0!</v>
      </c>
      <c r="CT21" s="13">
        <f t="shared" si="53"/>
        <v>0</v>
      </c>
      <c r="CU21" s="18" t="s">
        <v>33</v>
      </c>
      <c r="CV21" s="28">
        <f>IF(CU21="x",'Gemensamma Tjänster'!$A22,0)</f>
        <v>307469</v>
      </c>
      <c r="CW21" s="31" t="e">
        <f t="shared" si="24"/>
        <v>#DIV/0!</v>
      </c>
      <c r="CX21" s="13">
        <f t="shared" si="54"/>
        <v>0</v>
      </c>
      <c r="CY21" s="18" t="s">
        <v>33</v>
      </c>
      <c r="CZ21" s="28">
        <f>IF(CY21="x",'Gemensamma Tjänster'!$A22,0)</f>
        <v>307469</v>
      </c>
      <c r="DA21" s="31" t="e">
        <f t="shared" si="25"/>
        <v>#DIV/0!</v>
      </c>
      <c r="DB21" s="13">
        <f t="shared" si="55"/>
        <v>0</v>
      </c>
      <c r="DC21" s="18" t="s">
        <v>33</v>
      </c>
      <c r="DD21" s="28">
        <f>IF(DC21="x",'Gemensamma Tjänster'!$A22,0)</f>
        <v>307469</v>
      </c>
      <c r="DE21" s="31" t="e">
        <f t="shared" si="26"/>
        <v>#DIV/0!</v>
      </c>
      <c r="DF21" s="13">
        <f t="shared" si="56"/>
        <v>0</v>
      </c>
      <c r="DG21" s="18" t="s">
        <v>33</v>
      </c>
      <c r="DH21" s="28">
        <f>IF(DG21="x",'Gemensamma Tjänster'!$A22,0)</f>
        <v>307469</v>
      </c>
      <c r="DI21" s="31" t="e">
        <f t="shared" si="27"/>
        <v>#DIV/0!</v>
      </c>
      <c r="DJ21" s="13">
        <f t="shared" si="57"/>
        <v>0</v>
      </c>
      <c r="DK21" s="18" t="s">
        <v>33</v>
      </c>
      <c r="DL21" s="28">
        <f>IF(DK21="x",'Gemensamma Tjänster'!$A22,0)</f>
        <v>307469</v>
      </c>
      <c r="DM21" s="31" t="e">
        <f t="shared" si="28"/>
        <v>#DIV/0!</v>
      </c>
      <c r="DN21" s="13">
        <f t="shared" si="58"/>
        <v>0</v>
      </c>
    </row>
    <row r="22" spans="1:118" x14ac:dyDescent="0.25">
      <c r="A22" s="19" t="s">
        <v>121</v>
      </c>
      <c r="B22" s="24">
        <f t="shared" si="29"/>
        <v>819862.60967779998</v>
      </c>
      <c r="C22" s="41" t="s">
        <v>33</v>
      </c>
      <c r="D22" s="29">
        <f>IF(C22="x",'Gemensamma Tjänster'!$A23,0)</f>
        <v>280325</v>
      </c>
      <c r="E22" s="32">
        <f t="shared" si="0"/>
        <v>3.5588315835083498E-2</v>
      </c>
      <c r="F22" s="14">
        <f t="shared" si="30"/>
        <v>0</v>
      </c>
      <c r="G22" s="19" t="s">
        <v>33</v>
      </c>
      <c r="H22" s="29">
        <f>IF(G22="x",'Gemensamma Tjänster'!$A23,0)</f>
        <v>280325</v>
      </c>
      <c r="I22" s="32">
        <f t="shared" si="1"/>
        <v>3.6018750179884956E-2</v>
      </c>
      <c r="J22" s="14">
        <f t="shared" si="31"/>
        <v>819862.60967779998</v>
      </c>
      <c r="K22" s="41"/>
      <c r="L22" s="29">
        <f>IF(K22="x",'Gemensamma Tjänster'!$A23,0)</f>
        <v>0</v>
      </c>
      <c r="M22" s="32">
        <f t="shared" si="2"/>
        <v>0</v>
      </c>
      <c r="N22" s="14">
        <f t="shared" si="32"/>
        <v>0</v>
      </c>
      <c r="O22" s="41" t="s">
        <v>33</v>
      </c>
      <c r="P22" s="29">
        <f>IF(O22="x",'Gemensamma Tjänster'!$A23,0)</f>
        <v>280325</v>
      </c>
      <c r="Q22" s="32">
        <f t="shared" si="3"/>
        <v>6.4341313193980135E-2</v>
      </c>
      <c r="R22" s="14">
        <f t="shared" si="33"/>
        <v>0</v>
      </c>
      <c r="S22" s="19" t="s">
        <v>33</v>
      </c>
      <c r="T22" s="29">
        <f>IF(S22="x",'Gemensamma Tjänster'!$A23,0)</f>
        <v>280325</v>
      </c>
      <c r="U22" s="32">
        <f t="shared" si="4"/>
        <v>3.5588315835083498E-2</v>
      </c>
      <c r="V22" s="14">
        <f t="shared" si="34"/>
        <v>0</v>
      </c>
      <c r="W22" s="19" t="s">
        <v>33</v>
      </c>
      <c r="X22" s="29">
        <f>IF(W22="x",'Gemensamma Tjänster'!$A23,0)</f>
        <v>280325</v>
      </c>
      <c r="Y22" s="32">
        <f t="shared" si="5"/>
        <v>2.6690097523945393E-2</v>
      </c>
      <c r="Z22" s="14">
        <f t="shared" si="35"/>
        <v>0</v>
      </c>
      <c r="AA22" s="19"/>
      <c r="AB22" s="29">
        <f>IF(AA22="x",'Gemensamma Tjänster'!$A23,0)</f>
        <v>0</v>
      </c>
      <c r="AC22" s="32">
        <f t="shared" si="6"/>
        <v>0</v>
      </c>
      <c r="AD22" s="14">
        <f t="shared" si="36"/>
        <v>0</v>
      </c>
      <c r="AE22" s="19"/>
      <c r="AF22" s="29">
        <f>IF(AE22="x",'Gemensamma Tjänster'!$A23,0)</f>
        <v>0</v>
      </c>
      <c r="AG22" s="32">
        <f t="shared" si="7"/>
        <v>0</v>
      </c>
      <c r="AH22" s="14">
        <f t="shared" si="37"/>
        <v>0</v>
      </c>
      <c r="AI22" s="19"/>
      <c r="AJ22" s="29">
        <f>IF(AI22="x",'Gemensamma Tjänster'!$A23,0)</f>
        <v>0</v>
      </c>
      <c r="AK22" s="32">
        <f t="shared" si="8"/>
        <v>0</v>
      </c>
      <c r="AL22" s="14">
        <f t="shared" si="38"/>
        <v>0</v>
      </c>
      <c r="AM22" s="19"/>
      <c r="AN22" s="29">
        <f>IF(AM22="x",'Gemensamma Tjänster'!$A23,0)</f>
        <v>0</v>
      </c>
      <c r="AO22" s="32">
        <f t="shared" si="9"/>
        <v>0</v>
      </c>
      <c r="AP22" s="14">
        <f t="shared" si="39"/>
        <v>0</v>
      </c>
      <c r="AQ22" s="19" t="s">
        <v>33</v>
      </c>
      <c r="AR22" s="29">
        <f>IF(AQ22="x",'Gemensamma Tjänster'!$A23,0)</f>
        <v>280325</v>
      </c>
      <c r="AS22" s="32">
        <f t="shared" si="10"/>
        <v>2.6690097523945393E-2</v>
      </c>
      <c r="AT22" s="14">
        <f t="shared" si="40"/>
        <v>0</v>
      </c>
      <c r="AU22" s="19" t="s">
        <v>33</v>
      </c>
      <c r="AV22" s="29">
        <f>IF(AU22="x",'Gemensamma Tjänster'!$A23,0)</f>
        <v>280325</v>
      </c>
      <c r="AW22" s="32" t="e">
        <f t="shared" si="11"/>
        <v>#DIV/0!</v>
      </c>
      <c r="AX22" s="14">
        <f t="shared" si="41"/>
        <v>0</v>
      </c>
      <c r="AY22" s="19" t="s">
        <v>33</v>
      </c>
      <c r="AZ22" s="29">
        <f>IF(AY22="x",'Gemensamma Tjänster'!$A23,0)</f>
        <v>280325</v>
      </c>
      <c r="BA22" s="32" t="e">
        <f t="shared" si="12"/>
        <v>#DIV/0!</v>
      </c>
      <c r="BB22" s="14">
        <f t="shared" si="42"/>
        <v>0</v>
      </c>
      <c r="BC22" s="19" t="s">
        <v>33</v>
      </c>
      <c r="BD22" s="29">
        <f>IF(BC22="x",'Gemensamma Tjänster'!$A23,0)</f>
        <v>280325</v>
      </c>
      <c r="BE22" s="32" t="e">
        <f t="shared" si="13"/>
        <v>#DIV/0!</v>
      </c>
      <c r="BF22" s="14">
        <f t="shared" si="43"/>
        <v>0</v>
      </c>
      <c r="BG22" s="19" t="s">
        <v>33</v>
      </c>
      <c r="BH22" s="29">
        <f>IF(BG22="x",'Gemensamma Tjänster'!$A23,0)</f>
        <v>280325</v>
      </c>
      <c r="BI22" s="32" t="e">
        <f t="shared" si="14"/>
        <v>#DIV/0!</v>
      </c>
      <c r="BJ22" s="14">
        <f t="shared" si="44"/>
        <v>0</v>
      </c>
      <c r="BK22" s="19" t="s">
        <v>33</v>
      </c>
      <c r="BL22" s="29">
        <f>IF(BK22="x",'Gemensamma Tjänster'!$A23,0)</f>
        <v>280325</v>
      </c>
      <c r="BM22" s="32" t="e">
        <f t="shared" si="15"/>
        <v>#DIV/0!</v>
      </c>
      <c r="BN22" s="14">
        <f t="shared" si="45"/>
        <v>0</v>
      </c>
      <c r="BO22" s="19" t="s">
        <v>33</v>
      </c>
      <c r="BP22" s="29">
        <f>IF(BO22="x",'Gemensamma Tjänster'!$A23,0)</f>
        <v>280325</v>
      </c>
      <c r="BQ22" s="32" t="e">
        <f t="shared" si="16"/>
        <v>#DIV/0!</v>
      </c>
      <c r="BR22" s="14">
        <f t="shared" si="46"/>
        <v>0</v>
      </c>
      <c r="BS22" s="19" t="s">
        <v>33</v>
      </c>
      <c r="BT22" s="29">
        <f>IF(BS22="x",'Gemensamma Tjänster'!$A23,0)</f>
        <v>280325</v>
      </c>
      <c r="BU22" s="32" t="e">
        <f t="shared" si="17"/>
        <v>#DIV/0!</v>
      </c>
      <c r="BV22" s="14">
        <f t="shared" si="47"/>
        <v>0</v>
      </c>
      <c r="BW22" s="19" t="s">
        <v>33</v>
      </c>
      <c r="BX22" s="29">
        <f>IF(BW22="x",'Gemensamma Tjänster'!$A23,0)</f>
        <v>280325</v>
      </c>
      <c r="BY22" s="32" t="e">
        <f t="shared" si="18"/>
        <v>#DIV/0!</v>
      </c>
      <c r="BZ22" s="14">
        <f t="shared" si="48"/>
        <v>0</v>
      </c>
      <c r="CA22" s="19" t="s">
        <v>33</v>
      </c>
      <c r="CB22" s="29">
        <f>IF(CA22="x",'Gemensamma Tjänster'!$A23,0)</f>
        <v>280325</v>
      </c>
      <c r="CC22" s="32" t="e">
        <f t="shared" si="19"/>
        <v>#DIV/0!</v>
      </c>
      <c r="CD22" s="14">
        <f t="shared" si="49"/>
        <v>0</v>
      </c>
      <c r="CE22" s="19" t="s">
        <v>33</v>
      </c>
      <c r="CF22" s="29">
        <f>IF(CE22="x",'Gemensamma Tjänster'!$A23,0)</f>
        <v>280325</v>
      </c>
      <c r="CG22" s="32" t="e">
        <f t="shared" si="20"/>
        <v>#DIV/0!</v>
      </c>
      <c r="CH22" s="14">
        <f t="shared" si="50"/>
        <v>0</v>
      </c>
      <c r="CI22" s="19" t="s">
        <v>33</v>
      </c>
      <c r="CJ22" s="29">
        <f>IF(CI22="x",'Gemensamma Tjänster'!$A23,0)</f>
        <v>280325</v>
      </c>
      <c r="CK22" s="32" t="e">
        <f t="shared" si="21"/>
        <v>#DIV/0!</v>
      </c>
      <c r="CL22" s="14">
        <f t="shared" si="51"/>
        <v>0</v>
      </c>
      <c r="CM22" s="19" t="s">
        <v>33</v>
      </c>
      <c r="CN22" s="29">
        <f>IF(CM22="x",'Gemensamma Tjänster'!$A23,0)</f>
        <v>280325</v>
      </c>
      <c r="CO22" s="32" t="e">
        <f t="shared" si="22"/>
        <v>#DIV/0!</v>
      </c>
      <c r="CP22" s="14">
        <f t="shared" si="52"/>
        <v>0</v>
      </c>
      <c r="CQ22" s="19" t="s">
        <v>33</v>
      </c>
      <c r="CR22" s="29">
        <f>IF(CQ22="x",'Gemensamma Tjänster'!$A23,0)</f>
        <v>280325</v>
      </c>
      <c r="CS22" s="32" t="e">
        <f t="shared" si="23"/>
        <v>#DIV/0!</v>
      </c>
      <c r="CT22" s="14">
        <f t="shared" si="53"/>
        <v>0</v>
      </c>
      <c r="CU22" s="19" t="s">
        <v>33</v>
      </c>
      <c r="CV22" s="29">
        <f>IF(CU22="x",'Gemensamma Tjänster'!$A23,0)</f>
        <v>280325</v>
      </c>
      <c r="CW22" s="32" t="e">
        <f t="shared" si="24"/>
        <v>#DIV/0!</v>
      </c>
      <c r="CX22" s="14">
        <f t="shared" si="54"/>
        <v>0</v>
      </c>
      <c r="CY22" s="19" t="s">
        <v>33</v>
      </c>
      <c r="CZ22" s="29">
        <f>IF(CY22="x",'Gemensamma Tjänster'!$A23,0)</f>
        <v>280325</v>
      </c>
      <c r="DA22" s="32" t="e">
        <f t="shared" si="25"/>
        <v>#DIV/0!</v>
      </c>
      <c r="DB22" s="14">
        <f t="shared" si="55"/>
        <v>0</v>
      </c>
      <c r="DC22" s="19" t="s">
        <v>33</v>
      </c>
      <c r="DD22" s="29">
        <f>IF(DC22="x",'Gemensamma Tjänster'!$A23,0)</f>
        <v>280325</v>
      </c>
      <c r="DE22" s="32" t="e">
        <f t="shared" si="26"/>
        <v>#DIV/0!</v>
      </c>
      <c r="DF22" s="14">
        <f t="shared" si="56"/>
        <v>0</v>
      </c>
      <c r="DG22" s="19" t="s">
        <v>33</v>
      </c>
      <c r="DH22" s="29">
        <f>IF(DG22="x",'Gemensamma Tjänster'!$A23,0)</f>
        <v>280325</v>
      </c>
      <c r="DI22" s="32" t="e">
        <f t="shared" si="27"/>
        <v>#DIV/0!</v>
      </c>
      <c r="DJ22" s="14">
        <f t="shared" si="57"/>
        <v>0</v>
      </c>
      <c r="DK22" s="19" t="s">
        <v>33</v>
      </c>
      <c r="DL22" s="29">
        <f>IF(DK22="x",'Gemensamma Tjänster'!$A23,0)</f>
        <v>280325</v>
      </c>
      <c r="DM22" s="32" t="e">
        <f t="shared" si="28"/>
        <v>#DIV/0!</v>
      </c>
      <c r="DN22" s="14">
        <f t="shared" si="58"/>
        <v>0</v>
      </c>
    </row>
    <row r="23" spans="1:118" x14ac:dyDescent="0.25">
      <c r="A23" s="18" t="s">
        <v>122</v>
      </c>
      <c r="B23" s="23">
        <f t="shared" si="29"/>
        <v>844222.31957169599</v>
      </c>
      <c r="C23" s="40" t="s">
        <v>33</v>
      </c>
      <c r="D23" s="28">
        <f>IF(C23="x",'Gemensamma Tjänster'!$A24,0)</f>
        <v>288654</v>
      </c>
      <c r="E23" s="31">
        <f t="shared" si="0"/>
        <v>3.6645713793133652E-2</v>
      </c>
      <c r="F23" s="13">
        <f t="shared" si="30"/>
        <v>0</v>
      </c>
      <c r="G23" s="18" t="s">
        <v>33</v>
      </c>
      <c r="H23" s="28">
        <f>IF(G23="x",'Gemensamma Tjänster'!$A24,0)</f>
        <v>288654</v>
      </c>
      <c r="I23" s="31">
        <f t="shared" si="1"/>
        <v>3.7088937178005932E-2</v>
      </c>
      <c r="J23" s="13">
        <f t="shared" si="31"/>
        <v>844222.31957169599</v>
      </c>
      <c r="K23" s="40" t="s">
        <v>33</v>
      </c>
      <c r="L23" s="28">
        <f>IF(K23="x",'Gemensamma Tjänster'!$A24,0)</f>
        <v>288654</v>
      </c>
      <c r="M23" s="31">
        <f t="shared" si="2"/>
        <v>3.9219868987207966E-2</v>
      </c>
      <c r="N23" s="13">
        <f t="shared" si="32"/>
        <v>0</v>
      </c>
      <c r="O23" s="40"/>
      <c r="P23" s="28">
        <f>IF(O23="x",'Gemensamma Tjänster'!$A24,0)</f>
        <v>0</v>
      </c>
      <c r="Q23" s="31">
        <f t="shared" si="3"/>
        <v>0</v>
      </c>
      <c r="R23" s="13">
        <f t="shared" si="33"/>
        <v>0</v>
      </c>
      <c r="S23" s="18" t="s">
        <v>33</v>
      </c>
      <c r="T23" s="28">
        <f>IF(S23="x",'Gemensamma Tjänster'!$A24,0)</f>
        <v>288654</v>
      </c>
      <c r="U23" s="31">
        <f t="shared" si="4"/>
        <v>3.6645713793133652E-2</v>
      </c>
      <c r="V23" s="13">
        <f t="shared" si="34"/>
        <v>0</v>
      </c>
      <c r="W23" s="18" t="s">
        <v>33</v>
      </c>
      <c r="X23" s="28">
        <f>IF(W23="x",'Gemensamma Tjänster'!$A24,0)</f>
        <v>288654</v>
      </c>
      <c r="Y23" s="31">
        <f t="shared" si="5"/>
        <v>2.7483112140112134E-2</v>
      </c>
      <c r="Z23" s="13">
        <f t="shared" si="35"/>
        <v>0</v>
      </c>
      <c r="AA23" s="18"/>
      <c r="AB23" s="28">
        <f>IF(AA23="x",'Gemensamma Tjänster'!$A24,0)</f>
        <v>0</v>
      </c>
      <c r="AC23" s="31">
        <f t="shared" si="6"/>
        <v>0</v>
      </c>
      <c r="AD23" s="13">
        <f t="shared" si="36"/>
        <v>0</v>
      </c>
      <c r="AE23" s="18"/>
      <c r="AF23" s="28">
        <f>IF(AE23="x",'Gemensamma Tjänster'!$A24,0)</f>
        <v>0</v>
      </c>
      <c r="AG23" s="31">
        <f t="shared" si="7"/>
        <v>0</v>
      </c>
      <c r="AH23" s="13">
        <f t="shared" si="37"/>
        <v>0</v>
      </c>
      <c r="AI23" s="18"/>
      <c r="AJ23" s="28">
        <f>IF(AI23="x",'Gemensamma Tjänster'!$A24,0)</f>
        <v>0</v>
      </c>
      <c r="AK23" s="31">
        <f t="shared" si="8"/>
        <v>0</v>
      </c>
      <c r="AL23" s="13">
        <f t="shared" si="38"/>
        <v>0</v>
      </c>
      <c r="AM23" s="18"/>
      <c r="AN23" s="28">
        <f>IF(AM23="x",'Gemensamma Tjänster'!$A24,0)</f>
        <v>0</v>
      </c>
      <c r="AO23" s="31">
        <f t="shared" si="9"/>
        <v>0</v>
      </c>
      <c r="AP23" s="13">
        <f t="shared" si="39"/>
        <v>0</v>
      </c>
      <c r="AQ23" s="18" t="s">
        <v>33</v>
      </c>
      <c r="AR23" s="28">
        <f>IF(AQ23="x",'Gemensamma Tjänster'!$A24,0)</f>
        <v>288654</v>
      </c>
      <c r="AS23" s="31">
        <f t="shared" si="10"/>
        <v>2.7483112140112134E-2</v>
      </c>
      <c r="AT23" s="13">
        <f t="shared" si="40"/>
        <v>0</v>
      </c>
      <c r="AU23" s="18" t="s">
        <v>33</v>
      </c>
      <c r="AV23" s="28">
        <f>IF(AU23="x",'Gemensamma Tjänster'!$A24,0)</f>
        <v>288654</v>
      </c>
      <c r="AW23" s="31" t="e">
        <f t="shared" si="11"/>
        <v>#DIV/0!</v>
      </c>
      <c r="AX23" s="13">
        <f t="shared" si="41"/>
        <v>0</v>
      </c>
      <c r="AY23" s="18" t="s">
        <v>33</v>
      </c>
      <c r="AZ23" s="28">
        <f>IF(AY23="x",'Gemensamma Tjänster'!$A24,0)</f>
        <v>288654</v>
      </c>
      <c r="BA23" s="31" t="e">
        <f t="shared" si="12"/>
        <v>#DIV/0!</v>
      </c>
      <c r="BB23" s="13">
        <f t="shared" si="42"/>
        <v>0</v>
      </c>
      <c r="BC23" s="18" t="s">
        <v>33</v>
      </c>
      <c r="BD23" s="28">
        <f>IF(BC23="x",'Gemensamma Tjänster'!$A24,0)</f>
        <v>288654</v>
      </c>
      <c r="BE23" s="31" t="e">
        <f t="shared" si="13"/>
        <v>#DIV/0!</v>
      </c>
      <c r="BF23" s="13">
        <f t="shared" si="43"/>
        <v>0</v>
      </c>
      <c r="BG23" s="18" t="s">
        <v>33</v>
      </c>
      <c r="BH23" s="28">
        <f>IF(BG23="x",'Gemensamma Tjänster'!$A24,0)</f>
        <v>288654</v>
      </c>
      <c r="BI23" s="31" t="e">
        <f t="shared" si="14"/>
        <v>#DIV/0!</v>
      </c>
      <c r="BJ23" s="13">
        <f t="shared" si="44"/>
        <v>0</v>
      </c>
      <c r="BK23" s="18" t="s">
        <v>33</v>
      </c>
      <c r="BL23" s="28">
        <f>IF(BK23="x",'Gemensamma Tjänster'!$A24,0)</f>
        <v>288654</v>
      </c>
      <c r="BM23" s="31" t="e">
        <f t="shared" si="15"/>
        <v>#DIV/0!</v>
      </c>
      <c r="BN23" s="13">
        <f t="shared" si="45"/>
        <v>0</v>
      </c>
      <c r="BO23" s="18" t="s">
        <v>33</v>
      </c>
      <c r="BP23" s="28">
        <f>IF(BO23="x",'Gemensamma Tjänster'!$A24,0)</f>
        <v>288654</v>
      </c>
      <c r="BQ23" s="31" t="e">
        <f t="shared" si="16"/>
        <v>#DIV/0!</v>
      </c>
      <c r="BR23" s="13">
        <f t="shared" si="46"/>
        <v>0</v>
      </c>
      <c r="BS23" s="18" t="s">
        <v>33</v>
      </c>
      <c r="BT23" s="28">
        <f>IF(BS23="x",'Gemensamma Tjänster'!$A24,0)</f>
        <v>288654</v>
      </c>
      <c r="BU23" s="31" t="e">
        <f t="shared" si="17"/>
        <v>#DIV/0!</v>
      </c>
      <c r="BV23" s="13">
        <f t="shared" si="47"/>
        <v>0</v>
      </c>
      <c r="BW23" s="18" t="s">
        <v>33</v>
      </c>
      <c r="BX23" s="28">
        <f>IF(BW23="x",'Gemensamma Tjänster'!$A24,0)</f>
        <v>288654</v>
      </c>
      <c r="BY23" s="31" t="e">
        <f t="shared" si="18"/>
        <v>#DIV/0!</v>
      </c>
      <c r="BZ23" s="13">
        <f t="shared" si="48"/>
        <v>0</v>
      </c>
      <c r="CA23" s="18" t="s">
        <v>33</v>
      </c>
      <c r="CB23" s="28">
        <f>IF(CA23="x",'Gemensamma Tjänster'!$A24,0)</f>
        <v>288654</v>
      </c>
      <c r="CC23" s="31" t="e">
        <f t="shared" si="19"/>
        <v>#DIV/0!</v>
      </c>
      <c r="CD23" s="13">
        <f t="shared" si="49"/>
        <v>0</v>
      </c>
      <c r="CE23" s="18" t="s">
        <v>33</v>
      </c>
      <c r="CF23" s="28">
        <f>IF(CE23="x",'Gemensamma Tjänster'!$A24,0)</f>
        <v>288654</v>
      </c>
      <c r="CG23" s="31" t="e">
        <f t="shared" si="20"/>
        <v>#DIV/0!</v>
      </c>
      <c r="CH23" s="13">
        <f t="shared" si="50"/>
        <v>0</v>
      </c>
      <c r="CI23" s="18" t="s">
        <v>33</v>
      </c>
      <c r="CJ23" s="28">
        <f>IF(CI23="x",'Gemensamma Tjänster'!$A24,0)</f>
        <v>288654</v>
      </c>
      <c r="CK23" s="31" t="e">
        <f t="shared" si="21"/>
        <v>#DIV/0!</v>
      </c>
      <c r="CL23" s="13">
        <f t="shared" si="51"/>
        <v>0</v>
      </c>
      <c r="CM23" s="18" t="s">
        <v>33</v>
      </c>
      <c r="CN23" s="28">
        <f>IF(CM23="x",'Gemensamma Tjänster'!$A24,0)</f>
        <v>288654</v>
      </c>
      <c r="CO23" s="31" t="e">
        <f t="shared" si="22"/>
        <v>#DIV/0!</v>
      </c>
      <c r="CP23" s="13">
        <f t="shared" si="52"/>
        <v>0</v>
      </c>
      <c r="CQ23" s="18" t="s">
        <v>33</v>
      </c>
      <c r="CR23" s="28">
        <f>IF(CQ23="x",'Gemensamma Tjänster'!$A24,0)</f>
        <v>288654</v>
      </c>
      <c r="CS23" s="31" t="e">
        <f t="shared" si="23"/>
        <v>#DIV/0!</v>
      </c>
      <c r="CT23" s="13">
        <f t="shared" si="53"/>
        <v>0</v>
      </c>
      <c r="CU23" s="18" t="s">
        <v>33</v>
      </c>
      <c r="CV23" s="28">
        <f>IF(CU23="x",'Gemensamma Tjänster'!$A24,0)</f>
        <v>288654</v>
      </c>
      <c r="CW23" s="31" t="e">
        <f t="shared" si="24"/>
        <v>#DIV/0!</v>
      </c>
      <c r="CX23" s="13">
        <f t="shared" si="54"/>
        <v>0</v>
      </c>
      <c r="CY23" s="18" t="s">
        <v>33</v>
      </c>
      <c r="CZ23" s="28">
        <f>IF(CY23="x",'Gemensamma Tjänster'!$A24,0)</f>
        <v>288654</v>
      </c>
      <c r="DA23" s="31" t="e">
        <f t="shared" si="25"/>
        <v>#DIV/0!</v>
      </c>
      <c r="DB23" s="13">
        <f t="shared" si="55"/>
        <v>0</v>
      </c>
      <c r="DC23" s="18" t="s">
        <v>33</v>
      </c>
      <c r="DD23" s="28">
        <f>IF(DC23="x",'Gemensamma Tjänster'!$A24,0)</f>
        <v>288654</v>
      </c>
      <c r="DE23" s="31" t="e">
        <f t="shared" si="26"/>
        <v>#DIV/0!</v>
      </c>
      <c r="DF23" s="13">
        <f t="shared" si="56"/>
        <v>0</v>
      </c>
      <c r="DG23" s="18" t="s">
        <v>33</v>
      </c>
      <c r="DH23" s="28">
        <f>IF(DG23="x",'Gemensamma Tjänster'!$A24,0)</f>
        <v>288654</v>
      </c>
      <c r="DI23" s="31" t="e">
        <f t="shared" si="27"/>
        <v>#DIV/0!</v>
      </c>
      <c r="DJ23" s="13">
        <f t="shared" si="57"/>
        <v>0</v>
      </c>
      <c r="DK23" s="18" t="s">
        <v>33</v>
      </c>
      <c r="DL23" s="28">
        <f>IF(DK23="x",'Gemensamma Tjänster'!$A24,0)</f>
        <v>288654</v>
      </c>
      <c r="DM23" s="31" t="e">
        <f t="shared" si="28"/>
        <v>#DIV/0!</v>
      </c>
      <c r="DN23" s="13">
        <f t="shared" si="58"/>
        <v>0</v>
      </c>
    </row>
    <row r="24" spans="1:118" x14ac:dyDescent="0.25">
      <c r="A24" s="19" t="s">
        <v>22</v>
      </c>
      <c r="B24" s="24">
        <f t="shared" si="29"/>
        <v>0</v>
      </c>
      <c r="C24" s="41" t="s">
        <v>33</v>
      </c>
      <c r="D24" s="29">
        <f>IF(C24="x",'Gemensamma Tjänster'!$A25,0)</f>
        <v>287628</v>
      </c>
      <c r="E24" s="32">
        <f t="shared" si="0"/>
        <v>3.6515459224162654E-2</v>
      </c>
      <c r="F24" s="14">
        <f t="shared" si="30"/>
        <v>0</v>
      </c>
      <c r="G24" s="19"/>
      <c r="H24" s="29">
        <f>IF(G24="x",'Gemensamma Tjänster'!$A25,0)</f>
        <v>0</v>
      </c>
      <c r="I24" s="32">
        <f t="shared" si="1"/>
        <v>0</v>
      </c>
      <c r="J24" s="14">
        <f t="shared" si="31"/>
        <v>0</v>
      </c>
      <c r="K24" s="41"/>
      <c r="L24" s="29">
        <f>IF(K24="x",'Gemensamma Tjänster'!$A25,0)</f>
        <v>0</v>
      </c>
      <c r="M24" s="32">
        <f t="shared" si="2"/>
        <v>0</v>
      </c>
      <c r="N24" s="14">
        <f t="shared" si="32"/>
        <v>0</v>
      </c>
      <c r="O24" s="41"/>
      <c r="P24" s="29">
        <f>IF(O24="x",'Gemensamma Tjänster'!$A25,0)</f>
        <v>0</v>
      </c>
      <c r="Q24" s="32">
        <f t="shared" si="3"/>
        <v>0</v>
      </c>
      <c r="R24" s="14">
        <f t="shared" si="33"/>
        <v>0</v>
      </c>
      <c r="S24" s="19" t="s">
        <v>33</v>
      </c>
      <c r="T24" s="29">
        <f>IF(S24="x",'Gemensamma Tjänster'!$A25,0)</f>
        <v>287628</v>
      </c>
      <c r="U24" s="32">
        <f t="shared" si="4"/>
        <v>3.6515459224162654E-2</v>
      </c>
      <c r="V24" s="14">
        <f t="shared" si="34"/>
        <v>0</v>
      </c>
      <c r="W24" s="19" t="s">
        <v>33</v>
      </c>
      <c r="X24" s="29">
        <f>IF(W24="x",'Gemensamma Tjänster'!$A25,0)</f>
        <v>287628</v>
      </c>
      <c r="Y24" s="32">
        <f t="shared" si="5"/>
        <v>2.7385425383456223E-2</v>
      </c>
      <c r="Z24" s="14">
        <f t="shared" si="35"/>
        <v>0</v>
      </c>
      <c r="AA24" s="19"/>
      <c r="AB24" s="29">
        <f>IF(AA24="x",'Gemensamma Tjänster'!$A25,0)</f>
        <v>0</v>
      </c>
      <c r="AC24" s="32">
        <f t="shared" si="6"/>
        <v>0</v>
      </c>
      <c r="AD24" s="14">
        <f t="shared" si="36"/>
        <v>0</v>
      </c>
      <c r="AE24" s="19"/>
      <c r="AF24" s="29">
        <f>IF(AE24="x",'Gemensamma Tjänster'!$A25,0)</f>
        <v>0</v>
      </c>
      <c r="AG24" s="32">
        <f t="shared" si="7"/>
        <v>0</v>
      </c>
      <c r="AH24" s="14">
        <f t="shared" si="37"/>
        <v>0</v>
      </c>
      <c r="AI24" s="19"/>
      <c r="AJ24" s="29">
        <f>IF(AI24="x",'Gemensamma Tjänster'!$A25,0)</f>
        <v>0</v>
      </c>
      <c r="AK24" s="32">
        <f t="shared" si="8"/>
        <v>0</v>
      </c>
      <c r="AL24" s="14">
        <f t="shared" si="38"/>
        <v>0</v>
      </c>
      <c r="AM24" s="19"/>
      <c r="AN24" s="29">
        <f>IF(AM24="x",'Gemensamma Tjänster'!$A25,0)</f>
        <v>0</v>
      </c>
      <c r="AO24" s="32">
        <f t="shared" si="9"/>
        <v>0</v>
      </c>
      <c r="AP24" s="14">
        <f t="shared" si="39"/>
        <v>0</v>
      </c>
      <c r="AQ24" s="19" t="s">
        <v>33</v>
      </c>
      <c r="AR24" s="29">
        <f>IF(AQ24="x",'Gemensamma Tjänster'!$A25,0)</f>
        <v>287628</v>
      </c>
      <c r="AS24" s="32">
        <f t="shared" si="10"/>
        <v>2.7385425383456223E-2</v>
      </c>
      <c r="AT24" s="14">
        <f t="shared" si="40"/>
        <v>0</v>
      </c>
      <c r="AU24" s="19" t="s">
        <v>33</v>
      </c>
      <c r="AV24" s="29">
        <f>IF(AU24="x",'Gemensamma Tjänster'!$A25,0)</f>
        <v>287628</v>
      </c>
      <c r="AW24" s="32" t="e">
        <f t="shared" si="11"/>
        <v>#DIV/0!</v>
      </c>
      <c r="AX24" s="14">
        <f t="shared" si="41"/>
        <v>0</v>
      </c>
      <c r="AY24" s="19" t="s">
        <v>33</v>
      </c>
      <c r="AZ24" s="29">
        <f>IF(AY24="x",'Gemensamma Tjänster'!$A25,0)</f>
        <v>287628</v>
      </c>
      <c r="BA24" s="32" t="e">
        <f t="shared" si="12"/>
        <v>#DIV/0!</v>
      </c>
      <c r="BB24" s="14">
        <f t="shared" si="42"/>
        <v>0</v>
      </c>
      <c r="BC24" s="19" t="s">
        <v>33</v>
      </c>
      <c r="BD24" s="29">
        <f>IF(BC24="x",'Gemensamma Tjänster'!$A25,0)</f>
        <v>287628</v>
      </c>
      <c r="BE24" s="32" t="e">
        <f t="shared" si="13"/>
        <v>#DIV/0!</v>
      </c>
      <c r="BF24" s="14">
        <f t="shared" si="43"/>
        <v>0</v>
      </c>
      <c r="BG24" s="19" t="s">
        <v>33</v>
      </c>
      <c r="BH24" s="29">
        <f>IF(BG24="x",'Gemensamma Tjänster'!$A25,0)</f>
        <v>287628</v>
      </c>
      <c r="BI24" s="32" t="e">
        <f t="shared" si="14"/>
        <v>#DIV/0!</v>
      </c>
      <c r="BJ24" s="14">
        <f t="shared" si="44"/>
        <v>0</v>
      </c>
      <c r="BK24" s="19" t="s">
        <v>33</v>
      </c>
      <c r="BL24" s="29">
        <f>IF(BK24="x",'Gemensamma Tjänster'!$A25,0)</f>
        <v>287628</v>
      </c>
      <c r="BM24" s="32" t="e">
        <f t="shared" si="15"/>
        <v>#DIV/0!</v>
      </c>
      <c r="BN24" s="14">
        <f t="shared" si="45"/>
        <v>0</v>
      </c>
      <c r="BO24" s="19" t="s">
        <v>33</v>
      </c>
      <c r="BP24" s="29">
        <f>IF(BO24="x",'Gemensamma Tjänster'!$A25,0)</f>
        <v>287628</v>
      </c>
      <c r="BQ24" s="32" t="e">
        <f t="shared" si="16"/>
        <v>#DIV/0!</v>
      </c>
      <c r="BR24" s="14">
        <f t="shared" si="46"/>
        <v>0</v>
      </c>
      <c r="BS24" s="19" t="s">
        <v>33</v>
      </c>
      <c r="BT24" s="29">
        <f>IF(BS24="x",'Gemensamma Tjänster'!$A25,0)</f>
        <v>287628</v>
      </c>
      <c r="BU24" s="32" t="e">
        <f t="shared" si="17"/>
        <v>#DIV/0!</v>
      </c>
      <c r="BV24" s="14">
        <f t="shared" si="47"/>
        <v>0</v>
      </c>
      <c r="BW24" s="19" t="s">
        <v>33</v>
      </c>
      <c r="BX24" s="29">
        <f>IF(BW24="x",'Gemensamma Tjänster'!$A25,0)</f>
        <v>287628</v>
      </c>
      <c r="BY24" s="32" t="e">
        <f t="shared" si="18"/>
        <v>#DIV/0!</v>
      </c>
      <c r="BZ24" s="14">
        <f t="shared" si="48"/>
        <v>0</v>
      </c>
      <c r="CA24" s="19" t="s">
        <v>33</v>
      </c>
      <c r="CB24" s="29">
        <f>IF(CA24="x",'Gemensamma Tjänster'!$A25,0)</f>
        <v>287628</v>
      </c>
      <c r="CC24" s="32" t="e">
        <f t="shared" si="19"/>
        <v>#DIV/0!</v>
      </c>
      <c r="CD24" s="14">
        <f t="shared" si="49"/>
        <v>0</v>
      </c>
      <c r="CE24" s="19" t="s">
        <v>33</v>
      </c>
      <c r="CF24" s="29">
        <f>IF(CE24="x",'Gemensamma Tjänster'!$A25,0)</f>
        <v>287628</v>
      </c>
      <c r="CG24" s="32" t="e">
        <f t="shared" si="20"/>
        <v>#DIV/0!</v>
      </c>
      <c r="CH24" s="14">
        <f t="shared" si="50"/>
        <v>0</v>
      </c>
      <c r="CI24" s="19" t="s">
        <v>33</v>
      </c>
      <c r="CJ24" s="29">
        <f>IF(CI24="x",'Gemensamma Tjänster'!$A25,0)</f>
        <v>287628</v>
      </c>
      <c r="CK24" s="32" t="e">
        <f t="shared" si="21"/>
        <v>#DIV/0!</v>
      </c>
      <c r="CL24" s="14">
        <f t="shared" si="51"/>
        <v>0</v>
      </c>
      <c r="CM24" s="19" t="s">
        <v>33</v>
      </c>
      <c r="CN24" s="29">
        <f>IF(CM24="x",'Gemensamma Tjänster'!$A25,0)</f>
        <v>287628</v>
      </c>
      <c r="CO24" s="32" t="e">
        <f t="shared" si="22"/>
        <v>#DIV/0!</v>
      </c>
      <c r="CP24" s="14">
        <f t="shared" si="52"/>
        <v>0</v>
      </c>
      <c r="CQ24" s="19" t="s">
        <v>33</v>
      </c>
      <c r="CR24" s="29">
        <f>IF(CQ24="x",'Gemensamma Tjänster'!$A25,0)</f>
        <v>287628</v>
      </c>
      <c r="CS24" s="32" t="e">
        <f t="shared" si="23"/>
        <v>#DIV/0!</v>
      </c>
      <c r="CT24" s="14">
        <f t="shared" si="53"/>
        <v>0</v>
      </c>
      <c r="CU24" s="19" t="s">
        <v>33</v>
      </c>
      <c r="CV24" s="29">
        <f>IF(CU24="x",'Gemensamma Tjänster'!$A25,0)</f>
        <v>287628</v>
      </c>
      <c r="CW24" s="32" t="e">
        <f t="shared" si="24"/>
        <v>#DIV/0!</v>
      </c>
      <c r="CX24" s="14">
        <f t="shared" si="54"/>
        <v>0</v>
      </c>
      <c r="CY24" s="19" t="s">
        <v>33</v>
      </c>
      <c r="CZ24" s="29">
        <f>IF(CY24="x",'Gemensamma Tjänster'!$A25,0)</f>
        <v>287628</v>
      </c>
      <c r="DA24" s="32" t="e">
        <f t="shared" si="25"/>
        <v>#DIV/0!</v>
      </c>
      <c r="DB24" s="14">
        <f t="shared" si="55"/>
        <v>0</v>
      </c>
      <c r="DC24" s="19" t="s">
        <v>33</v>
      </c>
      <c r="DD24" s="29">
        <f>IF(DC24="x",'Gemensamma Tjänster'!$A25,0)</f>
        <v>287628</v>
      </c>
      <c r="DE24" s="32" t="e">
        <f t="shared" si="26"/>
        <v>#DIV/0!</v>
      </c>
      <c r="DF24" s="14">
        <f t="shared" si="56"/>
        <v>0</v>
      </c>
      <c r="DG24" s="19" t="s">
        <v>33</v>
      </c>
      <c r="DH24" s="29">
        <f>IF(DG24="x",'Gemensamma Tjänster'!$A25,0)</f>
        <v>287628</v>
      </c>
      <c r="DI24" s="32" t="e">
        <f t="shared" si="27"/>
        <v>#DIV/0!</v>
      </c>
      <c r="DJ24" s="14">
        <f t="shared" si="57"/>
        <v>0</v>
      </c>
      <c r="DK24" s="19" t="s">
        <v>33</v>
      </c>
      <c r="DL24" s="29">
        <f>IF(DK24="x",'Gemensamma Tjänster'!$A25,0)</f>
        <v>287628</v>
      </c>
      <c r="DM24" s="32" t="e">
        <f t="shared" si="28"/>
        <v>#DIV/0!</v>
      </c>
      <c r="DN24" s="14">
        <f t="shared" si="58"/>
        <v>0</v>
      </c>
    </row>
    <row r="25" spans="1:118" x14ac:dyDescent="0.25">
      <c r="A25" s="18" t="s">
        <v>123</v>
      </c>
      <c r="B25" s="23">
        <f t="shared" si="29"/>
        <v>712918.54052421602</v>
      </c>
      <c r="C25" s="40" t="s">
        <v>33</v>
      </c>
      <c r="D25" s="28">
        <f>IF(C25="x",'Gemensamma Tjänster'!$A26,0)</f>
        <v>243759</v>
      </c>
      <c r="E25" s="31">
        <f t="shared" si="0"/>
        <v>3.0946124247370439E-2</v>
      </c>
      <c r="F25" s="13">
        <f t="shared" si="30"/>
        <v>0</v>
      </c>
      <c r="G25" s="18" t="s">
        <v>33</v>
      </c>
      <c r="H25" s="28">
        <f>IF(G25="x",'Gemensamma Tjänster'!$A26,0)</f>
        <v>243759</v>
      </c>
      <c r="I25" s="31">
        <f t="shared" si="1"/>
        <v>3.1320412111294306E-2</v>
      </c>
      <c r="J25" s="13">
        <f t="shared" si="31"/>
        <v>712918.54052421602</v>
      </c>
      <c r="K25" s="40"/>
      <c r="L25" s="28">
        <f>IF(K25="x",'Gemensamma Tjänster'!$A26,0)</f>
        <v>0</v>
      </c>
      <c r="M25" s="31">
        <f t="shared" si="2"/>
        <v>0</v>
      </c>
      <c r="N25" s="13">
        <f t="shared" si="32"/>
        <v>0</v>
      </c>
      <c r="O25" s="40" t="s">
        <v>33</v>
      </c>
      <c r="P25" s="28">
        <f>IF(O25="x",'Gemensamma Tjänster'!$A26,0)</f>
        <v>243759</v>
      </c>
      <c r="Q25" s="31">
        <f t="shared" si="3"/>
        <v>5.5948538884692423E-2</v>
      </c>
      <c r="R25" s="13">
        <f t="shared" si="33"/>
        <v>0</v>
      </c>
      <c r="S25" s="18" t="s">
        <v>33</v>
      </c>
      <c r="T25" s="28">
        <f>IF(S25="x",'Gemensamma Tjänster'!$A26,0)</f>
        <v>243759</v>
      </c>
      <c r="U25" s="31">
        <f t="shared" si="4"/>
        <v>3.0946124247370439E-2</v>
      </c>
      <c r="V25" s="13">
        <f t="shared" si="34"/>
        <v>0</v>
      </c>
      <c r="W25" s="18" t="s">
        <v>33</v>
      </c>
      <c r="X25" s="28">
        <f>IF(W25="x",'Gemensamma Tjänster'!$A26,0)</f>
        <v>243759</v>
      </c>
      <c r="Y25" s="31">
        <f t="shared" si="5"/>
        <v>2.3208602451937593E-2</v>
      </c>
      <c r="Z25" s="13">
        <f t="shared" si="35"/>
        <v>0</v>
      </c>
      <c r="AA25" s="18"/>
      <c r="AB25" s="28">
        <f>IF(AA25="x",'Gemensamma Tjänster'!$A26,0)</f>
        <v>0</v>
      </c>
      <c r="AC25" s="31">
        <f t="shared" si="6"/>
        <v>0</v>
      </c>
      <c r="AD25" s="13">
        <f t="shared" si="36"/>
        <v>0</v>
      </c>
      <c r="AE25" s="18"/>
      <c r="AF25" s="28">
        <f>IF(AE25="x",'Gemensamma Tjänster'!$A26,0)</f>
        <v>0</v>
      </c>
      <c r="AG25" s="31">
        <f t="shared" si="7"/>
        <v>0</v>
      </c>
      <c r="AH25" s="13">
        <f t="shared" si="37"/>
        <v>0</v>
      </c>
      <c r="AI25" s="18"/>
      <c r="AJ25" s="28">
        <f>IF(AI25="x",'Gemensamma Tjänster'!$A26,0)</f>
        <v>0</v>
      </c>
      <c r="AK25" s="31">
        <f t="shared" si="8"/>
        <v>0</v>
      </c>
      <c r="AL25" s="13">
        <f t="shared" si="38"/>
        <v>0</v>
      </c>
      <c r="AM25" s="18"/>
      <c r="AN25" s="28">
        <f>IF(AM25="x",'Gemensamma Tjänster'!$A26,0)</f>
        <v>0</v>
      </c>
      <c r="AO25" s="31">
        <f t="shared" si="9"/>
        <v>0</v>
      </c>
      <c r="AP25" s="13">
        <f t="shared" si="39"/>
        <v>0</v>
      </c>
      <c r="AQ25" s="18" t="s">
        <v>33</v>
      </c>
      <c r="AR25" s="28">
        <f>IF(AQ25="x",'Gemensamma Tjänster'!$A26,0)</f>
        <v>243759</v>
      </c>
      <c r="AS25" s="31">
        <f t="shared" si="10"/>
        <v>2.3208602451937593E-2</v>
      </c>
      <c r="AT25" s="13">
        <f t="shared" si="40"/>
        <v>0</v>
      </c>
      <c r="AU25" s="18" t="s">
        <v>33</v>
      </c>
      <c r="AV25" s="28">
        <f>IF(AU25="x",'Gemensamma Tjänster'!$A26,0)</f>
        <v>243759</v>
      </c>
      <c r="AW25" s="31" t="e">
        <f t="shared" si="11"/>
        <v>#DIV/0!</v>
      </c>
      <c r="AX25" s="13">
        <f t="shared" si="41"/>
        <v>0</v>
      </c>
      <c r="AY25" s="18" t="s">
        <v>33</v>
      </c>
      <c r="AZ25" s="28">
        <f>IF(AY25="x",'Gemensamma Tjänster'!$A26,0)</f>
        <v>243759</v>
      </c>
      <c r="BA25" s="31" t="e">
        <f t="shared" si="12"/>
        <v>#DIV/0!</v>
      </c>
      <c r="BB25" s="13">
        <f t="shared" si="42"/>
        <v>0</v>
      </c>
      <c r="BC25" s="18" t="s">
        <v>33</v>
      </c>
      <c r="BD25" s="28">
        <f>IF(BC25="x",'Gemensamma Tjänster'!$A26,0)</f>
        <v>243759</v>
      </c>
      <c r="BE25" s="31" t="e">
        <f t="shared" si="13"/>
        <v>#DIV/0!</v>
      </c>
      <c r="BF25" s="13">
        <f t="shared" si="43"/>
        <v>0</v>
      </c>
      <c r="BG25" s="18" t="s">
        <v>33</v>
      </c>
      <c r="BH25" s="28">
        <f>IF(BG25="x",'Gemensamma Tjänster'!$A26,0)</f>
        <v>243759</v>
      </c>
      <c r="BI25" s="31" t="e">
        <f t="shared" si="14"/>
        <v>#DIV/0!</v>
      </c>
      <c r="BJ25" s="13">
        <f t="shared" si="44"/>
        <v>0</v>
      </c>
      <c r="BK25" s="18" t="s">
        <v>33</v>
      </c>
      <c r="BL25" s="28">
        <f>IF(BK25="x",'Gemensamma Tjänster'!$A26,0)</f>
        <v>243759</v>
      </c>
      <c r="BM25" s="31" t="e">
        <f t="shared" si="15"/>
        <v>#DIV/0!</v>
      </c>
      <c r="BN25" s="13">
        <f t="shared" si="45"/>
        <v>0</v>
      </c>
      <c r="BO25" s="18" t="s">
        <v>33</v>
      </c>
      <c r="BP25" s="28">
        <f>IF(BO25="x",'Gemensamma Tjänster'!$A26,0)</f>
        <v>243759</v>
      </c>
      <c r="BQ25" s="31" t="e">
        <f t="shared" si="16"/>
        <v>#DIV/0!</v>
      </c>
      <c r="BR25" s="13">
        <f t="shared" si="46"/>
        <v>0</v>
      </c>
      <c r="BS25" s="18" t="s">
        <v>33</v>
      </c>
      <c r="BT25" s="28">
        <f>IF(BS25="x",'Gemensamma Tjänster'!$A26,0)</f>
        <v>243759</v>
      </c>
      <c r="BU25" s="31" t="e">
        <f t="shared" si="17"/>
        <v>#DIV/0!</v>
      </c>
      <c r="BV25" s="13">
        <f t="shared" si="47"/>
        <v>0</v>
      </c>
      <c r="BW25" s="18" t="s">
        <v>33</v>
      </c>
      <c r="BX25" s="28">
        <f>IF(BW25="x",'Gemensamma Tjänster'!$A26,0)</f>
        <v>243759</v>
      </c>
      <c r="BY25" s="31" t="e">
        <f t="shared" si="18"/>
        <v>#DIV/0!</v>
      </c>
      <c r="BZ25" s="13">
        <f t="shared" si="48"/>
        <v>0</v>
      </c>
      <c r="CA25" s="18" t="s">
        <v>33</v>
      </c>
      <c r="CB25" s="28">
        <f>IF(CA25="x",'Gemensamma Tjänster'!$A26,0)</f>
        <v>243759</v>
      </c>
      <c r="CC25" s="31" t="e">
        <f t="shared" si="19"/>
        <v>#DIV/0!</v>
      </c>
      <c r="CD25" s="13">
        <f t="shared" si="49"/>
        <v>0</v>
      </c>
      <c r="CE25" s="18" t="s">
        <v>33</v>
      </c>
      <c r="CF25" s="28">
        <f>IF(CE25="x",'Gemensamma Tjänster'!$A26,0)</f>
        <v>243759</v>
      </c>
      <c r="CG25" s="31" t="e">
        <f t="shared" si="20"/>
        <v>#DIV/0!</v>
      </c>
      <c r="CH25" s="13">
        <f t="shared" si="50"/>
        <v>0</v>
      </c>
      <c r="CI25" s="18" t="s">
        <v>33</v>
      </c>
      <c r="CJ25" s="28">
        <f>IF(CI25="x",'Gemensamma Tjänster'!$A26,0)</f>
        <v>243759</v>
      </c>
      <c r="CK25" s="31" t="e">
        <f t="shared" si="21"/>
        <v>#DIV/0!</v>
      </c>
      <c r="CL25" s="13">
        <f t="shared" si="51"/>
        <v>0</v>
      </c>
      <c r="CM25" s="18" t="s">
        <v>33</v>
      </c>
      <c r="CN25" s="28">
        <f>IF(CM25="x",'Gemensamma Tjänster'!$A26,0)</f>
        <v>243759</v>
      </c>
      <c r="CO25" s="31" t="e">
        <f t="shared" si="22"/>
        <v>#DIV/0!</v>
      </c>
      <c r="CP25" s="13">
        <f t="shared" si="52"/>
        <v>0</v>
      </c>
      <c r="CQ25" s="18" t="s">
        <v>33</v>
      </c>
      <c r="CR25" s="28">
        <f>IF(CQ25="x",'Gemensamma Tjänster'!$A26,0)</f>
        <v>243759</v>
      </c>
      <c r="CS25" s="31" t="e">
        <f t="shared" si="23"/>
        <v>#DIV/0!</v>
      </c>
      <c r="CT25" s="13">
        <f t="shared" si="53"/>
        <v>0</v>
      </c>
      <c r="CU25" s="18" t="s">
        <v>33</v>
      </c>
      <c r="CV25" s="28">
        <f>IF(CU25="x",'Gemensamma Tjänster'!$A26,0)</f>
        <v>243759</v>
      </c>
      <c r="CW25" s="31" t="e">
        <f t="shared" si="24"/>
        <v>#DIV/0!</v>
      </c>
      <c r="CX25" s="13">
        <f t="shared" si="54"/>
        <v>0</v>
      </c>
      <c r="CY25" s="18" t="s">
        <v>33</v>
      </c>
      <c r="CZ25" s="28">
        <f>IF(CY25="x",'Gemensamma Tjänster'!$A26,0)</f>
        <v>243759</v>
      </c>
      <c r="DA25" s="31" t="e">
        <f t="shared" si="25"/>
        <v>#DIV/0!</v>
      </c>
      <c r="DB25" s="13">
        <f t="shared" si="55"/>
        <v>0</v>
      </c>
      <c r="DC25" s="18" t="s">
        <v>33</v>
      </c>
      <c r="DD25" s="28">
        <f>IF(DC25="x",'Gemensamma Tjänster'!$A26,0)</f>
        <v>243759</v>
      </c>
      <c r="DE25" s="31" t="e">
        <f t="shared" si="26"/>
        <v>#DIV/0!</v>
      </c>
      <c r="DF25" s="13">
        <f t="shared" si="56"/>
        <v>0</v>
      </c>
      <c r="DG25" s="18" t="s">
        <v>33</v>
      </c>
      <c r="DH25" s="28">
        <f>IF(DG25="x",'Gemensamma Tjänster'!$A26,0)</f>
        <v>243759</v>
      </c>
      <c r="DI25" s="31" t="e">
        <f t="shared" si="27"/>
        <v>#DIV/0!</v>
      </c>
      <c r="DJ25" s="13">
        <f t="shared" si="57"/>
        <v>0</v>
      </c>
      <c r="DK25" s="18" t="s">
        <v>33</v>
      </c>
      <c r="DL25" s="28">
        <f>IF(DK25="x",'Gemensamma Tjänster'!$A26,0)</f>
        <v>243759</v>
      </c>
      <c r="DM25" s="31" t="e">
        <f t="shared" si="28"/>
        <v>#DIV/0!</v>
      </c>
      <c r="DN25" s="13">
        <f t="shared" si="58"/>
        <v>0</v>
      </c>
    </row>
    <row r="26" spans="1:118" x14ac:dyDescent="0.25">
      <c r="A26" s="19" t="s">
        <v>24</v>
      </c>
      <c r="B26" s="24">
        <f t="shared" si="29"/>
        <v>387295.697356152</v>
      </c>
      <c r="C26" s="41"/>
      <c r="D26" s="29">
        <f>IF(C26="x",'Gemensamma Tjänster'!$A27,0)</f>
        <v>0</v>
      </c>
      <c r="E26" s="32">
        <f t="shared" si="0"/>
        <v>0</v>
      </c>
      <c r="F26" s="14">
        <f t="shared" si="30"/>
        <v>0</v>
      </c>
      <c r="G26" s="19" t="s">
        <v>33</v>
      </c>
      <c r="H26" s="29">
        <f>IF(G26="x",'Gemensamma Tjänster'!$A27,0)</f>
        <v>132423</v>
      </c>
      <c r="I26" s="32">
        <f t="shared" si="1"/>
        <v>1.701493250716456E-2</v>
      </c>
      <c r="J26" s="14">
        <f t="shared" si="31"/>
        <v>387295.697356152</v>
      </c>
      <c r="K26" s="41"/>
      <c r="L26" s="29">
        <f>IF(K26="x",'Gemensamma Tjänster'!$A27,0)</f>
        <v>0</v>
      </c>
      <c r="M26" s="32">
        <f t="shared" si="2"/>
        <v>0</v>
      </c>
      <c r="N26" s="14">
        <f t="shared" si="32"/>
        <v>0</v>
      </c>
      <c r="O26" s="41"/>
      <c r="P26" s="29">
        <f>IF(O26="x",'Gemensamma Tjänster'!$A27,0)</f>
        <v>0</v>
      </c>
      <c r="Q26" s="32">
        <f t="shared" si="3"/>
        <v>0</v>
      </c>
      <c r="R26" s="14">
        <f t="shared" si="33"/>
        <v>0</v>
      </c>
      <c r="S26" s="19"/>
      <c r="T26" s="29">
        <f>IF(S26="x",'Gemensamma Tjänster'!$A27,0)</f>
        <v>0</v>
      </c>
      <c r="U26" s="32">
        <f t="shared" si="4"/>
        <v>0</v>
      </c>
      <c r="V26" s="14">
        <f t="shared" si="34"/>
        <v>0</v>
      </c>
      <c r="W26" s="19" t="s">
        <v>33</v>
      </c>
      <c r="X26" s="29">
        <f>IF(W26="x",'Gemensamma Tjänster'!$A27,0)</f>
        <v>132423</v>
      </c>
      <c r="Y26" s="32">
        <f t="shared" si="5"/>
        <v>1.2608161185814398E-2</v>
      </c>
      <c r="Z26" s="14">
        <f t="shared" si="35"/>
        <v>0</v>
      </c>
      <c r="AA26" s="19"/>
      <c r="AB26" s="29">
        <f>IF(AA26="x",'Gemensamma Tjänster'!$A27,0)</f>
        <v>0</v>
      </c>
      <c r="AC26" s="32">
        <f t="shared" si="6"/>
        <v>0</v>
      </c>
      <c r="AD26" s="14">
        <f t="shared" si="36"/>
        <v>0</v>
      </c>
      <c r="AE26" s="19"/>
      <c r="AF26" s="29">
        <f>IF(AE26="x",'Gemensamma Tjänster'!$A27,0)</f>
        <v>0</v>
      </c>
      <c r="AG26" s="32">
        <f t="shared" si="7"/>
        <v>0</v>
      </c>
      <c r="AH26" s="14">
        <f t="shared" si="37"/>
        <v>0</v>
      </c>
      <c r="AI26" s="19"/>
      <c r="AJ26" s="29">
        <f>IF(AI26="x",'Gemensamma Tjänster'!$A27,0)</f>
        <v>0</v>
      </c>
      <c r="AK26" s="32">
        <f t="shared" si="8"/>
        <v>0</v>
      </c>
      <c r="AL26" s="14">
        <f t="shared" si="38"/>
        <v>0</v>
      </c>
      <c r="AM26" s="19"/>
      <c r="AN26" s="29">
        <f>IF(AM26="x",'Gemensamma Tjänster'!$A27,0)</f>
        <v>0</v>
      </c>
      <c r="AO26" s="32">
        <f t="shared" si="9"/>
        <v>0</v>
      </c>
      <c r="AP26" s="14">
        <f t="shared" si="39"/>
        <v>0</v>
      </c>
      <c r="AQ26" s="19" t="s">
        <v>33</v>
      </c>
      <c r="AR26" s="29">
        <f>IF(AQ26="x",'Gemensamma Tjänster'!$A27,0)</f>
        <v>132423</v>
      </c>
      <c r="AS26" s="32">
        <f t="shared" si="10"/>
        <v>1.2608161185814398E-2</v>
      </c>
      <c r="AT26" s="14">
        <f t="shared" si="40"/>
        <v>0</v>
      </c>
      <c r="AU26" s="19" t="s">
        <v>33</v>
      </c>
      <c r="AV26" s="29">
        <f>IF(AU26="x",'Gemensamma Tjänster'!$A27,0)</f>
        <v>132423</v>
      </c>
      <c r="AW26" s="32" t="e">
        <f t="shared" si="11"/>
        <v>#DIV/0!</v>
      </c>
      <c r="AX26" s="14">
        <f t="shared" si="41"/>
        <v>0</v>
      </c>
      <c r="AY26" s="19" t="s">
        <v>33</v>
      </c>
      <c r="AZ26" s="29">
        <f>IF(AY26="x",'Gemensamma Tjänster'!$A27,0)</f>
        <v>132423</v>
      </c>
      <c r="BA26" s="32" t="e">
        <f t="shared" si="12"/>
        <v>#DIV/0!</v>
      </c>
      <c r="BB26" s="14">
        <f t="shared" si="42"/>
        <v>0</v>
      </c>
      <c r="BC26" s="19" t="s">
        <v>33</v>
      </c>
      <c r="BD26" s="29">
        <f>IF(BC26="x",'Gemensamma Tjänster'!$A27,0)</f>
        <v>132423</v>
      </c>
      <c r="BE26" s="32" t="e">
        <f t="shared" si="13"/>
        <v>#DIV/0!</v>
      </c>
      <c r="BF26" s="14">
        <f t="shared" si="43"/>
        <v>0</v>
      </c>
      <c r="BG26" s="19" t="s">
        <v>33</v>
      </c>
      <c r="BH26" s="29">
        <f>IF(BG26="x",'Gemensamma Tjänster'!$A27,0)</f>
        <v>132423</v>
      </c>
      <c r="BI26" s="32" t="e">
        <f t="shared" si="14"/>
        <v>#DIV/0!</v>
      </c>
      <c r="BJ26" s="14">
        <f t="shared" si="44"/>
        <v>0</v>
      </c>
      <c r="BK26" s="19" t="s">
        <v>33</v>
      </c>
      <c r="BL26" s="29">
        <f>IF(BK26="x",'Gemensamma Tjänster'!$A27,0)</f>
        <v>132423</v>
      </c>
      <c r="BM26" s="32" t="e">
        <f t="shared" si="15"/>
        <v>#DIV/0!</v>
      </c>
      <c r="BN26" s="14">
        <f t="shared" si="45"/>
        <v>0</v>
      </c>
      <c r="BO26" s="19" t="s">
        <v>33</v>
      </c>
      <c r="BP26" s="29">
        <f>IF(BO26="x",'Gemensamma Tjänster'!$A27,0)</f>
        <v>132423</v>
      </c>
      <c r="BQ26" s="32" t="e">
        <f t="shared" si="16"/>
        <v>#DIV/0!</v>
      </c>
      <c r="BR26" s="14">
        <f t="shared" si="46"/>
        <v>0</v>
      </c>
      <c r="BS26" s="19" t="s">
        <v>33</v>
      </c>
      <c r="BT26" s="29">
        <f>IF(BS26="x",'Gemensamma Tjänster'!$A27,0)</f>
        <v>132423</v>
      </c>
      <c r="BU26" s="32" t="e">
        <f t="shared" si="17"/>
        <v>#DIV/0!</v>
      </c>
      <c r="BV26" s="14">
        <f t="shared" si="47"/>
        <v>0</v>
      </c>
      <c r="BW26" s="19" t="s">
        <v>33</v>
      </c>
      <c r="BX26" s="29">
        <f>IF(BW26="x",'Gemensamma Tjänster'!$A27,0)</f>
        <v>132423</v>
      </c>
      <c r="BY26" s="32" t="e">
        <f t="shared" si="18"/>
        <v>#DIV/0!</v>
      </c>
      <c r="BZ26" s="14">
        <f t="shared" si="48"/>
        <v>0</v>
      </c>
      <c r="CA26" s="19" t="s">
        <v>33</v>
      </c>
      <c r="CB26" s="29">
        <f>IF(CA26="x",'Gemensamma Tjänster'!$A27,0)</f>
        <v>132423</v>
      </c>
      <c r="CC26" s="32" t="e">
        <f t="shared" si="19"/>
        <v>#DIV/0!</v>
      </c>
      <c r="CD26" s="14">
        <f t="shared" si="49"/>
        <v>0</v>
      </c>
      <c r="CE26" s="19" t="s">
        <v>33</v>
      </c>
      <c r="CF26" s="29">
        <f>IF(CE26="x",'Gemensamma Tjänster'!$A27,0)</f>
        <v>132423</v>
      </c>
      <c r="CG26" s="32" t="e">
        <f t="shared" si="20"/>
        <v>#DIV/0!</v>
      </c>
      <c r="CH26" s="14">
        <f t="shared" si="50"/>
        <v>0</v>
      </c>
      <c r="CI26" s="19" t="s">
        <v>33</v>
      </c>
      <c r="CJ26" s="29">
        <f>IF(CI26="x",'Gemensamma Tjänster'!$A27,0)</f>
        <v>132423</v>
      </c>
      <c r="CK26" s="32" t="e">
        <f t="shared" si="21"/>
        <v>#DIV/0!</v>
      </c>
      <c r="CL26" s="14">
        <f t="shared" si="51"/>
        <v>0</v>
      </c>
      <c r="CM26" s="19" t="s">
        <v>33</v>
      </c>
      <c r="CN26" s="29">
        <f>IF(CM26="x",'Gemensamma Tjänster'!$A27,0)</f>
        <v>132423</v>
      </c>
      <c r="CO26" s="32" t="e">
        <f t="shared" si="22"/>
        <v>#DIV/0!</v>
      </c>
      <c r="CP26" s="14">
        <f t="shared" si="52"/>
        <v>0</v>
      </c>
      <c r="CQ26" s="19" t="s">
        <v>33</v>
      </c>
      <c r="CR26" s="29">
        <f>IF(CQ26="x",'Gemensamma Tjänster'!$A27,0)</f>
        <v>132423</v>
      </c>
      <c r="CS26" s="32" t="e">
        <f t="shared" si="23"/>
        <v>#DIV/0!</v>
      </c>
      <c r="CT26" s="14">
        <f t="shared" si="53"/>
        <v>0</v>
      </c>
      <c r="CU26" s="19" t="s">
        <v>33</v>
      </c>
      <c r="CV26" s="29">
        <f>IF(CU26="x",'Gemensamma Tjänster'!$A27,0)</f>
        <v>132423</v>
      </c>
      <c r="CW26" s="32" t="e">
        <f t="shared" si="24"/>
        <v>#DIV/0!</v>
      </c>
      <c r="CX26" s="14">
        <f t="shared" si="54"/>
        <v>0</v>
      </c>
      <c r="CY26" s="19" t="s">
        <v>33</v>
      </c>
      <c r="CZ26" s="29">
        <f>IF(CY26="x",'Gemensamma Tjänster'!$A27,0)</f>
        <v>132423</v>
      </c>
      <c r="DA26" s="32" t="e">
        <f t="shared" si="25"/>
        <v>#DIV/0!</v>
      </c>
      <c r="DB26" s="14">
        <f t="shared" si="55"/>
        <v>0</v>
      </c>
      <c r="DC26" s="19" t="s">
        <v>33</v>
      </c>
      <c r="DD26" s="29">
        <f>IF(DC26="x",'Gemensamma Tjänster'!$A27,0)</f>
        <v>132423</v>
      </c>
      <c r="DE26" s="32" t="e">
        <f t="shared" si="26"/>
        <v>#DIV/0!</v>
      </c>
      <c r="DF26" s="14">
        <f t="shared" si="56"/>
        <v>0</v>
      </c>
      <c r="DG26" s="19" t="s">
        <v>33</v>
      </c>
      <c r="DH26" s="29">
        <f>IF(DG26="x",'Gemensamma Tjänster'!$A27,0)</f>
        <v>132423</v>
      </c>
      <c r="DI26" s="32" t="e">
        <f t="shared" si="27"/>
        <v>#DIV/0!</v>
      </c>
      <c r="DJ26" s="14">
        <f t="shared" si="57"/>
        <v>0</v>
      </c>
      <c r="DK26" s="19" t="s">
        <v>33</v>
      </c>
      <c r="DL26" s="29">
        <f>IF(DK26="x",'Gemensamma Tjänster'!$A27,0)</f>
        <v>132423</v>
      </c>
      <c r="DM26" s="32" t="e">
        <f t="shared" si="28"/>
        <v>#DIV/0!</v>
      </c>
      <c r="DN26" s="14">
        <f t="shared" si="58"/>
        <v>0</v>
      </c>
    </row>
    <row r="27" spans="1:118" x14ac:dyDescent="0.25">
      <c r="A27" s="18" t="s">
        <v>124</v>
      </c>
      <c r="B27" s="23">
        <f t="shared" si="29"/>
        <v>805657.40965923201</v>
      </c>
      <c r="C27" s="40" t="s">
        <v>33</v>
      </c>
      <c r="D27" s="28">
        <f>IF(C27="x",'Gemensamma Tjänster'!$A28,0)</f>
        <v>275468</v>
      </c>
      <c r="E27" s="31">
        <f t="shared" si="0"/>
        <v>3.4971701369691542E-2</v>
      </c>
      <c r="F27" s="13">
        <f t="shared" si="30"/>
        <v>0</v>
      </c>
      <c r="G27" s="18" t="s">
        <v>33</v>
      </c>
      <c r="H27" s="28">
        <f>IF(G27="x",'Gemensamma Tjänster'!$A28,0)</f>
        <v>275468</v>
      </c>
      <c r="I27" s="31">
        <f t="shared" si="1"/>
        <v>3.5394677872300183E-2</v>
      </c>
      <c r="J27" s="13">
        <f t="shared" si="31"/>
        <v>805657.40965923201</v>
      </c>
      <c r="K27" s="40"/>
      <c r="L27" s="28">
        <f>IF(K27="x",'Gemensamma Tjänster'!$A28,0)</f>
        <v>0</v>
      </c>
      <c r="M27" s="31">
        <f t="shared" si="2"/>
        <v>0</v>
      </c>
      <c r="N27" s="13">
        <f t="shared" si="32"/>
        <v>0</v>
      </c>
      <c r="O27" s="40"/>
      <c r="P27" s="28">
        <f>IF(O27="x",'Gemensamma Tjänster'!$A28,0)</f>
        <v>0</v>
      </c>
      <c r="Q27" s="31">
        <f t="shared" si="3"/>
        <v>0</v>
      </c>
      <c r="R27" s="13">
        <f t="shared" si="33"/>
        <v>0</v>
      </c>
      <c r="S27" s="18" t="s">
        <v>33</v>
      </c>
      <c r="T27" s="28">
        <f>IF(S27="x",'Gemensamma Tjänster'!$A28,0)</f>
        <v>275468</v>
      </c>
      <c r="U27" s="31">
        <f t="shared" si="4"/>
        <v>3.4971701369691542E-2</v>
      </c>
      <c r="V27" s="13">
        <f t="shared" si="34"/>
        <v>0</v>
      </c>
      <c r="W27" s="18" t="s">
        <v>33</v>
      </c>
      <c r="X27" s="28">
        <f>IF(W27="x",'Gemensamma Tjänster'!$A28,0)</f>
        <v>275468</v>
      </c>
      <c r="Y27" s="31">
        <f t="shared" si="5"/>
        <v>2.6227656415682477E-2</v>
      </c>
      <c r="Z27" s="13">
        <f t="shared" si="35"/>
        <v>0</v>
      </c>
      <c r="AA27" s="18"/>
      <c r="AB27" s="28">
        <f>IF(AA27="x",'Gemensamma Tjänster'!$A28,0)</f>
        <v>0</v>
      </c>
      <c r="AC27" s="31">
        <f t="shared" si="6"/>
        <v>0</v>
      </c>
      <c r="AD27" s="13">
        <f t="shared" si="36"/>
        <v>0</v>
      </c>
      <c r="AE27" s="18"/>
      <c r="AF27" s="28">
        <f>IF(AE27="x",'Gemensamma Tjänster'!$A28,0)</f>
        <v>0</v>
      </c>
      <c r="AG27" s="31">
        <f t="shared" si="7"/>
        <v>0</v>
      </c>
      <c r="AH27" s="13">
        <f t="shared" si="37"/>
        <v>0</v>
      </c>
      <c r="AI27" s="18"/>
      <c r="AJ27" s="28">
        <f>IF(AI27="x",'Gemensamma Tjänster'!$A28,0)</f>
        <v>0</v>
      </c>
      <c r="AK27" s="31">
        <f t="shared" si="8"/>
        <v>0</v>
      </c>
      <c r="AL27" s="13">
        <f t="shared" si="38"/>
        <v>0</v>
      </c>
      <c r="AM27" s="18"/>
      <c r="AN27" s="28">
        <f>IF(AM27="x",'Gemensamma Tjänster'!$A28,0)</f>
        <v>0</v>
      </c>
      <c r="AO27" s="31">
        <f t="shared" si="9"/>
        <v>0</v>
      </c>
      <c r="AP27" s="13">
        <f t="shared" si="39"/>
        <v>0</v>
      </c>
      <c r="AQ27" s="18" t="s">
        <v>33</v>
      </c>
      <c r="AR27" s="28">
        <f>IF(AQ27="x",'Gemensamma Tjänster'!$A28,0)</f>
        <v>275468</v>
      </c>
      <c r="AS27" s="31">
        <f t="shared" si="10"/>
        <v>2.6227656415682477E-2</v>
      </c>
      <c r="AT27" s="13">
        <f t="shared" si="40"/>
        <v>0</v>
      </c>
      <c r="AU27" s="18" t="s">
        <v>33</v>
      </c>
      <c r="AV27" s="28">
        <f>IF(AU27="x",'Gemensamma Tjänster'!$A28,0)</f>
        <v>275468</v>
      </c>
      <c r="AW27" s="31" t="e">
        <f t="shared" si="11"/>
        <v>#DIV/0!</v>
      </c>
      <c r="AX27" s="13">
        <f t="shared" si="41"/>
        <v>0</v>
      </c>
      <c r="AY27" s="18" t="s">
        <v>33</v>
      </c>
      <c r="AZ27" s="28">
        <f>IF(AY27="x",'Gemensamma Tjänster'!$A28,0)</f>
        <v>275468</v>
      </c>
      <c r="BA27" s="31" t="e">
        <f t="shared" si="12"/>
        <v>#DIV/0!</v>
      </c>
      <c r="BB27" s="13">
        <f t="shared" si="42"/>
        <v>0</v>
      </c>
      <c r="BC27" s="18" t="s">
        <v>33</v>
      </c>
      <c r="BD27" s="28">
        <f>IF(BC27="x",'Gemensamma Tjänster'!$A28,0)</f>
        <v>275468</v>
      </c>
      <c r="BE27" s="31" t="e">
        <f t="shared" si="13"/>
        <v>#DIV/0!</v>
      </c>
      <c r="BF27" s="13">
        <f t="shared" si="43"/>
        <v>0</v>
      </c>
      <c r="BG27" s="18" t="s">
        <v>33</v>
      </c>
      <c r="BH27" s="28">
        <f>IF(BG27="x",'Gemensamma Tjänster'!$A28,0)</f>
        <v>275468</v>
      </c>
      <c r="BI27" s="31" t="e">
        <f t="shared" si="14"/>
        <v>#DIV/0!</v>
      </c>
      <c r="BJ27" s="13">
        <f t="shared" si="44"/>
        <v>0</v>
      </c>
      <c r="BK27" s="18" t="s">
        <v>33</v>
      </c>
      <c r="BL27" s="28">
        <f>IF(BK27="x",'Gemensamma Tjänster'!$A28,0)</f>
        <v>275468</v>
      </c>
      <c r="BM27" s="31" t="e">
        <f t="shared" si="15"/>
        <v>#DIV/0!</v>
      </c>
      <c r="BN27" s="13">
        <f t="shared" si="45"/>
        <v>0</v>
      </c>
      <c r="BO27" s="18" t="s">
        <v>33</v>
      </c>
      <c r="BP27" s="28">
        <f>IF(BO27="x",'Gemensamma Tjänster'!$A28,0)</f>
        <v>275468</v>
      </c>
      <c r="BQ27" s="31" t="e">
        <f t="shared" si="16"/>
        <v>#DIV/0!</v>
      </c>
      <c r="BR27" s="13">
        <f t="shared" si="46"/>
        <v>0</v>
      </c>
      <c r="BS27" s="18" t="s">
        <v>33</v>
      </c>
      <c r="BT27" s="28">
        <f>IF(BS27="x",'Gemensamma Tjänster'!$A28,0)</f>
        <v>275468</v>
      </c>
      <c r="BU27" s="31" t="e">
        <f t="shared" si="17"/>
        <v>#DIV/0!</v>
      </c>
      <c r="BV27" s="13">
        <f t="shared" si="47"/>
        <v>0</v>
      </c>
      <c r="BW27" s="18" t="s">
        <v>33</v>
      </c>
      <c r="BX27" s="28">
        <f>IF(BW27="x",'Gemensamma Tjänster'!$A28,0)</f>
        <v>275468</v>
      </c>
      <c r="BY27" s="31" t="e">
        <f t="shared" si="18"/>
        <v>#DIV/0!</v>
      </c>
      <c r="BZ27" s="13">
        <f t="shared" si="48"/>
        <v>0</v>
      </c>
      <c r="CA27" s="18" t="s">
        <v>33</v>
      </c>
      <c r="CB27" s="28">
        <f>IF(CA27="x",'Gemensamma Tjänster'!$A28,0)</f>
        <v>275468</v>
      </c>
      <c r="CC27" s="31" t="e">
        <f t="shared" si="19"/>
        <v>#DIV/0!</v>
      </c>
      <c r="CD27" s="13">
        <f t="shared" si="49"/>
        <v>0</v>
      </c>
      <c r="CE27" s="18" t="s">
        <v>33</v>
      </c>
      <c r="CF27" s="28">
        <f>IF(CE27="x",'Gemensamma Tjänster'!$A28,0)</f>
        <v>275468</v>
      </c>
      <c r="CG27" s="31" t="e">
        <f t="shared" si="20"/>
        <v>#DIV/0!</v>
      </c>
      <c r="CH27" s="13">
        <f t="shared" si="50"/>
        <v>0</v>
      </c>
      <c r="CI27" s="18" t="s">
        <v>33</v>
      </c>
      <c r="CJ27" s="28">
        <f>IF(CI27="x",'Gemensamma Tjänster'!$A28,0)</f>
        <v>275468</v>
      </c>
      <c r="CK27" s="31" t="e">
        <f t="shared" si="21"/>
        <v>#DIV/0!</v>
      </c>
      <c r="CL27" s="13">
        <f t="shared" si="51"/>
        <v>0</v>
      </c>
      <c r="CM27" s="18" t="s">
        <v>33</v>
      </c>
      <c r="CN27" s="28">
        <f>IF(CM27="x",'Gemensamma Tjänster'!$A28,0)</f>
        <v>275468</v>
      </c>
      <c r="CO27" s="31" t="e">
        <f t="shared" si="22"/>
        <v>#DIV/0!</v>
      </c>
      <c r="CP27" s="13">
        <f t="shared" si="52"/>
        <v>0</v>
      </c>
      <c r="CQ27" s="18" t="s">
        <v>33</v>
      </c>
      <c r="CR27" s="28">
        <f>IF(CQ27="x",'Gemensamma Tjänster'!$A28,0)</f>
        <v>275468</v>
      </c>
      <c r="CS27" s="31" t="e">
        <f t="shared" si="23"/>
        <v>#DIV/0!</v>
      </c>
      <c r="CT27" s="13">
        <f t="shared" si="53"/>
        <v>0</v>
      </c>
      <c r="CU27" s="18" t="s">
        <v>33</v>
      </c>
      <c r="CV27" s="28">
        <f>IF(CU27="x",'Gemensamma Tjänster'!$A28,0)</f>
        <v>275468</v>
      </c>
      <c r="CW27" s="31" t="e">
        <f t="shared" si="24"/>
        <v>#DIV/0!</v>
      </c>
      <c r="CX27" s="13">
        <f t="shared" si="54"/>
        <v>0</v>
      </c>
      <c r="CY27" s="18" t="s">
        <v>33</v>
      </c>
      <c r="CZ27" s="28">
        <f>IF(CY27="x",'Gemensamma Tjänster'!$A28,0)</f>
        <v>275468</v>
      </c>
      <c r="DA27" s="31" t="e">
        <f t="shared" si="25"/>
        <v>#DIV/0!</v>
      </c>
      <c r="DB27" s="13">
        <f t="shared" si="55"/>
        <v>0</v>
      </c>
      <c r="DC27" s="18" t="s">
        <v>33</v>
      </c>
      <c r="DD27" s="28">
        <f>IF(DC27="x",'Gemensamma Tjänster'!$A28,0)</f>
        <v>275468</v>
      </c>
      <c r="DE27" s="31" t="e">
        <f t="shared" si="26"/>
        <v>#DIV/0!</v>
      </c>
      <c r="DF27" s="13">
        <f t="shared" si="56"/>
        <v>0</v>
      </c>
      <c r="DG27" s="18" t="s">
        <v>33</v>
      </c>
      <c r="DH27" s="28">
        <f>IF(DG27="x",'Gemensamma Tjänster'!$A28,0)</f>
        <v>275468</v>
      </c>
      <c r="DI27" s="31" t="e">
        <f t="shared" si="27"/>
        <v>#DIV/0!</v>
      </c>
      <c r="DJ27" s="13">
        <f t="shared" si="57"/>
        <v>0</v>
      </c>
      <c r="DK27" s="18" t="s">
        <v>33</v>
      </c>
      <c r="DL27" s="28">
        <f>IF(DK27="x",'Gemensamma Tjänster'!$A28,0)</f>
        <v>275468</v>
      </c>
      <c r="DM27" s="31" t="e">
        <f t="shared" si="28"/>
        <v>#DIV/0!</v>
      </c>
      <c r="DN27" s="13">
        <f t="shared" si="58"/>
        <v>0</v>
      </c>
    </row>
    <row r="28" spans="1:118" ht="15.75" thickBot="1" x14ac:dyDescent="0.3">
      <c r="A28" s="20" t="s">
        <v>27</v>
      </c>
      <c r="B28" s="25">
        <f t="shared" si="29"/>
        <v>729665.29269764002</v>
      </c>
      <c r="C28" s="42" t="s">
        <v>33</v>
      </c>
      <c r="D28" s="30">
        <f>IF(C28="x",'Gemensamma Tjänster'!$A29,0)</f>
        <v>249485</v>
      </c>
      <c r="E28" s="33">
        <f t="shared" si="0"/>
        <v>3.1673061539697872E-2</v>
      </c>
      <c r="F28" s="15">
        <f t="shared" si="30"/>
        <v>0</v>
      </c>
      <c r="G28" s="20" t="s">
        <v>33</v>
      </c>
      <c r="H28" s="30">
        <f>IF(G28="x",'Gemensamma Tjänster'!$A29,0)</f>
        <v>249485</v>
      </c>
      <c r="I28" s="33">
        <f t="shared" si="1"/>
        <v>3.2056141580767319E-2</v>
      </c>
      <c r="J28" s="15">
        <f t="shared" si="31"/>
        <v>729665.29269764002</v>
      </c>
      <c r="K28" s="42"/>
      <c r="L28" s="30">
        <f>IF(K28="x",'Gemensamma Tjänster'!$A29,0)</f>
        <v>0</v>
      </c>
      <c r="M28" s="33">
        <f t="shared" si="2"/>
        <v>0</v>
      </c>
      <c r="N28" s="15">
        <f t="shared" si="32"/>
        <v>0</v>
      </c>
      <c r="O28" s="42"/>
      <c r="P28" s="30">
        <f>IF(O28="x",'Gemensamma Tjänster'!$A29,0)</f>
        <v>0</v>
      </c>
      <c r="Q28" s="33">
        <f t="shared" si="3"/>
        <v>0</v>
      </c>
      <c r="R28" s="15">
        <f t="shared" si="33"/>
        <v>0</v>
      </c>
      <c r="S28" s="20" t="s">
        <v>33</v>
      </c>
      <c r="T28" s="30">
        <f>IF(S28="x",'Gemensamma Tjänster'!$A29,0)</f>
        <v>249485</v>
      </c>
      <c r="U28" s="33">
        <f t="shared" si="4"/>
        <v>3.1673061539697872E-2</v>
      </c>
      <c r="V28" s="15">
        <f t="shared" si="34"/>
        <v>0</v>
      </c>
      <c r="W28" s="20" t="s">
        <v>33</v>
      </c>
      <c r="X28" s="30">
        <f>IF(W28="x",'Gemensamma Tjänster'!$A29,0)</f>
        <v>249485</v>
      </c>
      <c r="Y28" s="33">
        <f t="shared" si="5"/>
        <v>2.3753782148440265E-2</v>
      </c>
      <c r="Z28" s="15">
        <f t="shared" si="35"/>
        <v>0</v>
      </c>
      <c r="AA28" s="20"/>
      <c r="AB28" s="30">
        <f>IF(AA28="x",'Gemensamma Tjänster'!$A29,0)</f>
        <v>0</v>
      </c>
      <c r="AC28" s="33">
        <f t="shared" si="6"/>
        <v>0</v>
      </c>
      <c r="AD28" s="15">
        <f t="shared" si="36"/>
        <v>0</v>
      </c>
      <c r="AE28" s="20"/>
      <c r="AF28" s="30">
        <f>IF(AE28="x",'Gemensamma Tjänster'!$A29,0)</f>
        <v>0</v>
      </c>
      <c r="AG28" s="33">
        <f t="shared" si="7"/>
        <v>0</v>
      </c>
      <c r="AH28" s="15">
        <f t="shared" si="37"/>
        <v>0</v>
      </c>
      <c r="AI28" s="20"/>
      <c r="AJ28" s="30">
        <f>IF(AI28="x",'Gemensamma Tjänster'!$A29,0)</f>
        <v>0</v>
      </c>
      <c r="AK28" s="33">
        <f t="shared" si="8"/>
        <v>0</v>
      </c>
      <c r="AL28" s="15">
        <f t="shared" si="38"/>
        <v>0</v>
      </c>
      <c r="AM28" s="20"/>
      <c r="AN28" s="30">
        <f>IF(AM28="x",'Gemensamma Tjänster'!$A29,0)</f>
        <v>0</v>
      </c>
      <c r="AO28" s="33">
        <f t="shared" si="9"/>
        <v>0</v>
      </c>
      <c r="AP28" s="15">
        <f t="shared" si="39"/>
        <v>0</v>
      </c>
      <c r="AQ28" s="20" t="s">
        <v>33</v>
      </c>
      <c r="AR28" s="30">
        <f>IF(AQ28="x",'Gemensamma Tjänster'!$A29,0)</f>
        <v>249485</v>
      </c>
      <c r="AS28" s="33">
        <f t="shared" si="10"/>
        <v>2.3753782148440265E-2</v>
      </c>
      <c r="AT28" s="15">
        <f t="shared" si="40"/>
        <v>0</v>
      </c>
      <c r="AU28" s="20" t="s">
        <v>33</v>
      </c>
      <c r="AV28" s="30">
        <f>IF(AU28="x",'Gemensamma Tjänster'!$A29,0)</f>
        <v>249485</v>
      </c>
      <c r="AW28" s="33" t="e">
        <f t="shared" si="11"/>
        <v>#DIV/0!</v>
      </c>
      <c r="AX28" s="15">
        <f t="shared" si="41"/>
        <v>0</v>
      </c>
      <c r="AY28" s="20" t="s">
        <v>33</v>
      </c>
      <c r="AZ28" s="30">
        <f>IF(AY28="x",'Gemensamma Tjänster'!$A29,0)</f>
        <v>249485</v>
      </c>
      <c r="BA28" s="33" t="e">
        <f t="shared" si="12"/>
        <v>#DIV/0!</v>
      </c>
      <c r="BB28" s="15">
        <f t="shared" si="42"/>
        <v>0</v>
      </c>
      <c r="BC28" s="20" t="s">
        <v>33</v>
      </c>
      <c r="BD28" s="30">
        <f>IF(BC28="x",'Gemensamma Tjänster'!$A29,0)</f>
        <v>249485</v>
      </c>
      <c r="BE28" s="33" t="e">
        <f t="shared" si="13"/>
        <v>#DIV/0!</v>
      </c>
      <c r="BF28" s="15">
        <f t="shared" si="43"/>
        <v>0</v>
      </c>
      <c r="BG28" s="20" t="s">
        <v>33</v>
      </c>
      <c r="BH28" s="30">
        <f>IF(BG28="x",'Gemensamma Tjänster'!$A29,0)</f>
        <v>249485</v>
      </c>
      <c r="BI28" s="33" t="e">
        <f t="shared" si="14"/>
        <v>#DIV/0!</v>
      </c>
      <c r="BJ28" s="15">
        <f t="shared" si="44"/>
        <v>0</v>
      </c>
      <c r="BK28" s="20" t="s">
        <v>33</v>
      </c>
      <c r="BL28" s="30">
        <f>IF(BK28="x",'Gemensamma Tjänster'!$A29,0)</f>
        <v>249485</v>
      </c>
      <c r="BM28" s="33" t="e">
        <f t="shared" si="15"/>
        <v>#DIV/0!</v>
      </c>
      <c r="BN28" s="15">
        <f t="shared" si="45"/>
        <v>0</v>
      </c>
      <c r="BO28" s="20" t="s">
        <v>33</v>
      </c>
      <c r="BP28" s="30">
        <f>IF(BO28="x",'Gemensamma Tjänster'!$A29,0)</f>
        <v>249485</v>
      </c>
      <c r="BQ28" s="33" t="e">
        <f t="shared" si="16"/>
        <v>#DIV/0!</v>
      </c>
      <c r="BR28" s="15">
        <f t="shared" si="46"/>
        <v>0</v>
      </c>
      <c r="BS28" s="20" t="s">
        <v>33</v>
      </c>
      <c r="BT28" s="30">
        <f>IF(BS28="x",'Gemensamma Tjänster'!$A29,0)</f>
        <v>249485</v>
      </c>
      <c r="BU28" s="33" t="e">
        <f t="shared" si="17"/>
        <v>#DIV/0!</v>
      </c>
      <c r="BV28" s="15">
        <f t="shared" si="47"/>
        <v>0</v>
      </c>
      <c r="BW28" s="20" t="s">
        <v>33</v>
      </c>
      <c r="BX28" s="30">
        <f>IF(BW28="x",'Gemensamma Tjänster'!$A29,0)</f>
        <v>249485</v>
      </c>
      <c r="BY28" s="33" t="e">
        <f t="shared" si="18"/>
        <v>#DIV/0!</v>
      </c>
      <c r="BZ28" s="15">
        <f t="shared" si="48"/>
        <v>0</v>
      </c>
      <c r="CA28" s="20" t="s">
        <v>33</v>
      </c>
      <c r="CB28" s="30">
        <f>IF(CA28="x",'Gemensamma Tjänster'!$A29,0)</f>
        <v>249485</v>
      </c>
      <c r="CC28" s="33" t="e">
        <f t="shared" si="19"/>
        <v>#DIV/0!</v>
      </c>
      <c r="CD28" s="15">
        <f t="shared" si="49"/>
        <v>0</v>
      </c>
      <c r="CE28" s="20" t="s">
        <v>33</v>
      </c>
      <c r="CF28" s="30">
        <f>IF(CE28="x",'Gemensamma Tjänster'!$A29,0)</f>
        <v>249485</v>
      </c>
      <c r="CG28" s="33" t="e">
        <f t="shared" si="20"/>
        <v>#DIV/0!</v>
      </c>
      <c r="CH28" s="15">
        <f t="shared" si="50"/>
        <v>0</v>
      </c>
      <c r="CI28" s="20" t="s">
        <v>33</v>
      </c>
      <c r="CJ28" s="30">
        <f>IF(CI28="x",'Gemensamma Tjänster'!$A29,0)</f>
        <v>249485</v>
      </c>
      <c r="CK28" s="33" t="e">
        <f t="shared" si="21"/>
        <v>#DIV/0!</v>
      </c>
      <c r="CL28" s="15">
        <f t="shared" si="51"/>
        <v>0</v>
      </c>
      <c r="CM28" s="20" t="s">
        <v>33</v>
      </c>
      <c r="CN28" s="30">
        <f>IF(CM28="x",'Gemensamma Tjänster'!$A29,0)</f>
        <v>249485</v>
      </c>
      <c r="CO28" s="33" t="e">
        <f t="shared" si="22"/>
        <v>#DIV/0!</v>
      </c>
      <c r="CP28" s="15">
        <f t="shared" si="52"/>
        <v>0</v>
      </c>
      <c r="CQ28" s="20" t="s">
        <v>33</v>
      </c>
      <c r="CR28" s="30">
        <f>IF(CQ28="x",'Gemensamma Tjänster'!$A29,0)</f>
        <v>249485</v>
      </c>
      <c r="CS28" s="33" t="e">
        <f t="shared" si="23"/>
        <v>#DIV/0!</v>
      </c>
      <c r="CT28" s="15">
        <f t="shared" si="53"/>
        <v>0</v>
      </c>
      <c r="CU28" s="20" t="s">
        <v>33</v>
      </c>
      <c r="CV28" s="30">
        <f>IF(CU28="x",'Gemensamma Tjänster'!$A29,0)</f>
        <v>249485</v>
      </c>
      <c r="CW28" s="33" t="e">
        <f t="shared" si="24"/>
        <v>#DIV/0!</v>
      </c>
      <c r="CX28" s="15">
        <f t="shared" si="54"/>
        <v>0</v>
      </c>
      <c r="CY28" s="20" t="s">
        <v>33</v>
      </c>
      <c r="CZ28" s="30">
        <f>IF(CY28="x",'Gemensamma Tjänster'!$A29,0)</f>
        <v>249485</v>
      </c>
      <c r="DA28" s="33" t="e">
        <f t="shared" si="25"/>
        <v>#DIV/0!</v>
      </c>
      <c r="DB28" s="15">
        <f t="shared" si="55"/>
        <v>0</v>
      </c>
      <c r="DC28" s="20" t="s">
        <v>33</v>
      </c>
      <c r="DD28" s="30">
        <f>IF(DC28="x",'Gemensamma Tjänster'!$A29,0)</f>
        <v>249485</v>
      </c>
      <c r="DE28" s="33" t="e">
        <f t="shared" si="26"/>
        <v>#DIV/0!</v>
      </c>
      <c r="DF28" s="15">
        <f t="shared" si="56"/>
        <v>0</v>
      </c>
      <c r="DG28" s="20" t="s">
        <v>33</v>
      </c>
      <c r="DH28" s="30">
        <f>IF(DG28="x",'Gemensamma Tjänster'!$A29,0)</f>
        <v>249485</v>
      </c>
      <c r="DI28" s="33" t="e">
        <f t="shared" si="27"/>
        <v>#DIV/0!</v>
      </c>
      <c r="DJ28" s="15">
        <f t="shared" si="57"/>
        <v>0</v>
      </c>
      <c r="DK28" s="20" t="s">
        <v>33</v>
      </c>
      <c r="DL28" s="30">
        <f>IF(DK28="x",'Gemensamma Tjänster'!$A29,0)</f>
        <v>249485</v>
      </c>
      <c r="DM28" s="33" t="e">
        <f t="shared" si="28"/>
        <v>#DIV/0!</v>
      </c>
      <c r="DN28" s="15">
        <f t="shared" si="58"/>
        <v>0</v>
      </c>
    </row>
    <row r="29" spans="1:118" s="29" customFormat="1" ht="12.75" x14ac:dyDescent="0.2">
      <c r="F29" s="258" t="s">
        <v>420</v>
      </c>
      <c r="N29" s="219"/>
    </row>
    <row r="30" spans="1:118" s="29" customFormat="1" ht="12.75" x14ac:dyDescent="0.2">
      <c r="A30" s="29" t="s">
        <v>36</v>
      </c>
      <c r="F30" s="29" t="s">
        <v>65</v>
      </c>
      <c r="J30" s="29" t="s">
        <v>65</v>
      </c>
      <c r="N30" s="29" t="s">
        <v>314</v>
      </c>
      <c r="R30" s="29" t="s">
        <v>341</v>
      </c>
    </row>
    <row r="31" spans="1:118" s="29" customFormat="1" ht="12.75" x14ac:dyDescent="0.2">
      <c r="A31" s="29" t="s">
        <v>37</v>
      </c>
      <c r="F31" s="29" t="s">
        <v>66</v>
      </c>
      <c r="J31" s="29" t="s">
        <v>66</v>
      </c>
      <c r="R31" s="244"/>
    </row>
    <row r="32" spans="1:118" s="29" customFormat="1" ht="12.75" x14ac:dyDescent="0.2">
      <c r="A32" s="29" t="s">
        <v>349</v>
      </c>
      <c r="R32" s="219" t="s">
        <v>444</v>
      </c>
    </row>
    <row r="33" spans="1:34" s="29" customFormat="1" ht="12.75" x14ac:dyDescent="0.2"/>
    <row r="34" spans="1:34" s="29" customFormat="1" hidden="1" outlineLevel="1" x14ac:dyDescent="0.25">
      <c r="A34" s="231" t="s">
        <v>68</v>
      </c>
      <c r="R34"/>
    </row>
    <row r="35" spans="1:34" s="29" customFormat="1" hidden="1" outlineLevel="1" x14ac:dyDescent="0.25">
      <c r="R35"/>
    </row>
    <row r="36" spans="1:34" s="29" customFormat="1" ht="12.75" hidden="1" outlineLevel="1" x14ac:dyDescent="0.2">
      <c r="A36" s="29" t="s">
        <v>267</v>
      </c>
      <c r="F36" s="227" t="s">
        <v>272</v>
      </c>
      <c r="J36" s="227" t="s">
        <v>272</v>
      </c>
      <c r="V36" s="212" t="s">
        <v>340</v>
      </c>
    </row>
    <row r="37" spans="1:34" s="29" customFormat="1" hidden="1" outlineLevel="1" x14ac:dyDescent="0.25">
      <c r="J37" s="29" t="s">
        <v>310</v>
      </c>
      <c r="R37"/>
      <c r="V37"/>
      <c r="Z37" s="29" t="s">
        <v>298</v>
      </c>
    </row>
    <row r="38" spans="1:34" s="29" customFormat="1" hidden="1" outlineLevel="1" x14ac:dyDescent="0.25">
      <c r="A38" s="29" t="s">
        <v>271</v>
      </c>
      <c r="F38" s="29" t="s">
        <v>254</v>
      </c>
      <c r="R38" s="229"/>
      <c r="V38" s="229"/>
      <c r="Z38" s="29" t="s">
        <v>299</v>
      </c>
    </row>
    <row r="39" spans="1:34" s="29" customFormat="1" ht="12.75" hidden="1" outlineLevel="1" x14ac:dyDescent="0.2">
      <c r="A39" s="29" t="s">
        <v>273</v>
      </c>
      <c r="V39" s="29" t="s">
        <v>269</v>
      </c>
    </row>
    <row r="40" spans="1:34" s="29" customFormat="1" hidden="1" outlineLevel="1" x14ac:dyDescent="0.25">
      <c r="R40"/>
      <c r="V40"/>
      <c r="AH40"/>
    </row>
    <row r="41" spans="1:34" s="29" customFormat="1" hidden="1" outlineLevel="1" x14ac:dyDescent="0.25">
      <c r="J41" s="29" t="s">
        <v>320</v>
      </c>
      <c r="R41"/>
      <c r="V41"/>
    </row>
    <row r="42" spans="1:34" s="29" customFormat="1" ht="12.75" hidden="1" outlineLevel="1" x14ac:dyDescent="0.2"/>
    <row r="43" spans="1:34" s="29" customFormat="1" ht="16.5" customHeight="1" collapsed="1" x14ac:dyDescent="0.2"/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9AAD3-1E10-4B00-A99A-EACE247CB682}">
  <sheetPr>
    <tabColor rgb="FFFFFF00"/>
  </sheetPr>
  <dimension ref="A1:E199"/>
  <sheetViews>
    <sheetView zoomScale="130" zoomScaleNormal="130" workbookViewId="0">
      <pane ySplit="4" topLeftCell="A174" activePane="bottomLeft" state="frozenSplit"/>
      <selection activeCell="K45" sqref="K45"/>
      <selection pane="bottomLeft" activeCell="B191" sqref="B191"/>
    </sheetView>
  </sheetViews>
  <sheetFormatPr defaultRowHeight="15" x14ac:dyDescent="0.25"/>
  <cols>
    <col min="1" max="3" width="9.140625" style="64"/>
    <col min="4" max="4" width="102.5703125" style="64" customWidth="1"/>
    <col min="5" max="5" width="58.85546875" style="64" customWidth="1"/>
  </cols>
  <sheetData>
    <row r="1" spans="1:5" ht="21" x14ac:dyDescent="0.35">
      <c r="A1" s="67" t="s">
        <v>50</v>
      </c>
      <c r="D1" s="64" t="s">
        <v>34</v>
      </c>
    </row>
    <row r="2" spans="1:5" ht="6" customHeight="1" x14ac:dyDescent="0.25"/>
    <row r="3" spans="1:5" ht="6" customHeight="1" thickBot="1" x14ac:dyDescent="0.3"/>
    <row r="4" spans="1:5" x14ac:dyDescent="0.25">
      <c r="A4" s="70" t="s">
        <v>44</v>
      </c>
      <c r="B4" s="71" t="s">
        <v>48</v>
      </c>
      <c r="C4" s="71" t="s">
        <v>47</v>
      </c>
      <c r="D4" s="71" t="s">
        <v>45</v>
      </c>
      <c r="E4" s="72" t="s">
        <v>46</v>
      </c>
    </row>
    <row r="5" spans="1:5" s="66" customFormat="1" ht="15.6" customHeight="1" x14ac:dyDescent="0.25">
      <c r="A5" s="73">
        <v>200131</v>
      </c>
      <c r="B5" s="68" t="s">
        <v>56</v>
      </c>
      <c r="C5" s="68" t="s">
        <v>49</v>
      </c>
      <c r="D5" s="69" t="s">
        <v>72</v>
      </c>
      <c r="E5" s="74"/>
    </row>
    <row r="6" spans="1:5" s="66" customFormat="1" x14ac:dyDescent="0.25">
      <c r="A6" s="73">
        <v>200107</v>
      </c>
      <c r="B6" s="68" t="s">
        <v>73</v>
      </c>
      <c r="C6" s="68" t="s">
        <v>49</v>
      </c>
      <c r="D6" s="68" t="s">
        <v>76</v>
      </c>
      <c r="E6" s="74"/>
    </row>
    <row r="7" spans="1:5" s="66" customFormat="1" x14ac:dyDescent="0.25">
      <c r="A7" s="73" t="s">
        <v>75</v>
      </c>
      <c r="B7" s="68" t="s">
        <v>73</v>
      </c>
      <c r="C7" s="68" t="s">
        <v>75</v>
      </c>
      <c r="D7" s="68" t="s">
        <v>74</v>
      </c>
      <c r="E7" s="74"/>
    </row>
    <row r="8" spans="1:5" s="66" customFormat="1" x14ac:dyDescent="0.25">
      <c r="A8" s="73">
        <v>200304</v>
      </c>
      <c r="B8" s="68" t="s">
        <v>73</v>
      </c>
      <c r="C8" s="68" t="s">
        <v>49</v>
      </c>
      <c r="D8" s="68" t="s">
        <v>77</v>
      </c>
      <c r="E8" s="74"/>
    </row>
    <row r="9" spans="1:5" s="66" customFormat="1" x14ac:dyDescent="0.25">
      <c r="A9" s="73">
        <v>200310</v>
      </c>
      <c r="B9" s="68" t="s">
        <v>79</v>
      </c>
      <c r="C9" s="68" t="s">
        <v>49</v>
      </c>
      <c r="D9" s="68" t="s">
        <v>78</v>
      </c>
      <c r="E9" s="74"/>
    </row>
    <row r="10" spans="1:5" s="66" customFormat="1" x14ac:dyDescent="0.25">
      <c r="A10" s="73">
        <v>200406</v>
      </c>
      <c r="B10" s="68" t="s">
        <v>79</v>
      </c>
      <c r="C10" s="68" t="s">
        <v>49</v>
      </c>
      <c r="D10" s="68" t="s">
        <v>80</v>
      </c>
      <c r="E10" s="74"/>
    </row>
    <row r="11" spans="1:5" s="66" customFormat="1" x14ac:dyDescent="0.25">
      <c r="A11" s="73">
        <v>200406</v>
      </c>
      <c r="B11" s="68" t="s">
        <v>79</v>
      </c>
      <c r="C11" s="68" t="s">
        <v>49</v>
      </c>
      <c r="D11" s="68" t="s">
        <v>81</v>
      </c>
      <c r="E11" s="74"/>
    </row>
    <row r="12" spans="1:5" s="66" customFormat="1" x14ac:dyDescent="0.25">
      <c r="A12" s="73">
        <v>200407</v>
      </c>
      <c r="B12" s="68" t="s">
        <v>79</v>
      </c>
      <c r="C12" s="68" t="s">
        <v>49</v>
      </c>
      <c r="D12" s="68" t="s">
        <v>85</v>
      </c>
      <c r="E12" s="74"/>
    </row>
    <row r="13" spans="1:5" s="66" customFormat="1" x14ac:dyDescent="0.25">
      <c r="A13" s="73">
        <v>200414</v>
      </c>
      <c r="B13" s="68" t="s">
        <v>79</v>
      </c>
      <c r="C13" s="68" t="s">
        <v>49</v>
      </c>
      <c r="D13" s="68" t="s">
        <v>82</v>
      </c>
      <c r="E13" s="74"/>
    </row>
    <row r="14" spans="1:5" s="66" customFormat="1" x14ac:dyDescent="0.25">
      <c r="A14" s="73">
        <v>200515</v>
      </c>
      <c r="B14" s="68" t="s">
        <v>79</v>
      </c>
      <c r="C14" s="68" t="s">
        <v>49</v>
      </c>
      <c r="D14" s="68" t="s">
        <v>83</v>
      </c>
      <c r="E14" s="74"/>
    </row>
    <row r="15" spans="1:5" s="66" customFormat="1" x14ac:dyDescent="0.25">
      <c r="A15" s="73">
        <v>200515</v>
      </c>
      <c r="B15" s="68" t="s">
        <v>79</v>
      </c>
      <c r="C15" s="68" t="s">
        <v>49</v>
      </c>
      <c r="D15" s="68" t="s">
        <v>84</v>
      </c>
      <c r="E15" s="74"/>
    </row>
    <row r="16" spans="1:5" s="66" customFormat="1" x14ac:dyDescent="0.25">
      <c r="A16" s="73">
        <v>200609</v>
      </c>
      <c r="B16" s="68" t="s">
        <v>79</v>
      </c>
      <c r="C16" s="68" t="s">
        <v>49</v>
      </c>
      <c r="D16" s="68" t="s">
        <v>86</v>
      </c>
      <c r="E16" s="74"/>
    </row>
    <row r="17" spans="1:5" s="66" customFormat="1" x14ac:dyDescent="0.25">
      <c r="A17" s="73">
        <v>200609</v>
      </c>
      <c r="B17" s="68" t="s">
        <v>79</v>
      </c>
      <c r="C17" s="68" t="s">
        <v>49</v>
      </c>
      <c r="D17" s="68" t="s">
        <v>87</v>
      </c>
      <c r="E17" s="74"/>
    </row>
    <row r="18" spans="1:5" s="66" customFormat="1" x14ac:dyDescent="0.25">
      <c r="A18" s="73">
        <v>200616</v>
      </c>
      <c r="B18" s="68" t="s">
        <v>79</v>
      </c>
      <c r="C18" s="68" t="s">
        <v>49</v>
      </c>
      <c r="D18" s="68" t="s">
        <v>89</v>
      </c>
      <c r="E18" s="74"/>
    </row>
    <row r="19" spans="1:5" s="66" customFormat="1" x14ac:dyDescent="0.25">
      <c r="A19" s="73">
        <v>200625</v>
      </c>
      <c r="B19" s="68" t="s">
        <v>125</v>
      </c>
      <c r="C19" s="68" t="s">
        <v>49</v>
      </c>
      <c r="D19" s="68" t="s">
        <v>90</v>
      </c>
      <c r="E19" s="74"/>
    </row>
    <row r="20" spans="1:5" s="66" customFormat="1" x14ac:dyDescent="0.25">
      <c r="A20" s="73">
        <v>200625</v>
      </c>
      <c r="B20" s="68" t="s">
        <v>125</v>
      </c>
      <c r="C20" s="68" t="s">
        <v>49</v>
      </c>
      <c r="D20" s="68" t="s">
        <v>91</v>
      </c>
      <c r="E20" s="74"/>
    </row>
    <row r="21" spans="1:5" s="66" customFormat="1" x14ac:dyDescent="0.25">
      <c r="A21" s="73">
        <v>200625</v>
      </c>
      <c r="B21" s="68" t="s">
        <v>125</v>
      </c>
      <c r="C21" s="68" t="s">
        <v>49</v>
      </c>
      <c r="D21" s="68" t="s">
        <v>92</v>
      </c>
      <c r="E21" s="74"/>
    </row>
    <row r="22" spans="1:5" s="66" customFormat="1" x14ac:dyDescent="0.25">
      <c r="A22" s="73">
        <v>200930</v>
      </c>
      <c r="B22" s="68" t="s">
        <v>125</v>
      </c>
      <c r="C22" s="68" t="s">
        <v>49</v>
      </c>
      <c r="D22" s="68" t="s">
        <v>93</v>
      </c>
      <c r="E22" s="74"/>
    </row>
    <row r="23" spans="1:5" s="66" customFormat="1" x14ac:dyDescent="0.25">
      <c r="A23" s="73">
        <v>201007</v>
      </c>
      <c r="B23" s="68" t="s">
        <v>125</v>
      </c>
      <c r="C23" s="68" t="s">
        <v>49</v>
      </c>
      <c r="D23" s="68" t="s">
        <v>94</v>
      </c>
      <c r="E23" s="74"/>
    </row>
    <row r="24" spans="1:5" s="66" customFormat="1" x14ac:dyDescent="0.25">
      <c r="A24" s="73">
        <v>201007</v>
      </c>
      <c r="B24" s="68" t="s">
        <v>125</v>
      </c>
      <c r="C24" s="68" t="s">
        <v>49</v>
      </c>
      <c r="D24" s="68" t="s">
        <v>95</v>
      </c>
      <c r="E24" s="74"/>
    </row>
    <row r="25" spans="1:5" s="66" customFormat="1" x14ac:dyDescent="0.25">
      <c r="A25" s="73">
        <v>201007</v>
      </c>
      <c r="B25" s="68" t="s">
        <v>125</v>
      </c>
      <c r="C25" s="68" t="s">
        <v>49</v>
      </c>
      <c r="D25" s="68" t="s">
        <v>96</v>
      </c>
      <c r="E25" s="74"/>
    </row>
    <row r="26" spans="1:5" s="66" customFormat="1" x14ac:dyDescent="0.25">
      <c r="A26" s="73">
        <v>201007</v>
      </c>
      <c r="B26" s="68" t="s">
        <v>125</v>
      </c>
      <c r="C26" s="68" t="s">
        <v>49</v>
      </c>
      <c r="D26" s="68" t="s">
        <v>76</v>
      </c>
      <c r="E26" s="74"/>
    </row>
    <row r="27" spans="1:5" s="66" customFormat="1" x14ac:dyDescent="0.25">
      <c r="A27" s="73"/>
      <c r="B27" s="68"/>
      <c r="C27" s="68"/>
      <c r="D27" s="211" t="s">
        <v>97</v>
      </c>
      <c r="E27" s="74"/>
    </row>
    <row r="28" spans="1:5" s="66" customFormat="1" x14ac:dyDescent="0.25">
      <c r="A28" s="73"/>
      <c r="B28" s="68"/>
      <c r="C28" s="68"/>
      <c r="D28" s="68" t="s">
        <v>98</v>
      </c>
      <c r="E28" s="74"/>
    </row>
    <row r="29" spans="1:5" s="66" customFormat="1" x14ac:dyDescent="0.25">
      <c r="A29" s="73">
        <v>201110</v>
      </c>
      <c r="B29" s="68" t="s">
        <v>125</v>
      </c>
      <c r="C29" s="68" t="s">
        <v>49</v>
      </c>
      <c r="D29" s="68" t="s">
        <v>99</v>
      </c>
      <c r="E29" s="74"/>
    </row>
    <row r="30" spans="1:5" s="66" customFormat="1" x14ac:dyDescent="0.25">
      <c r="A30" s="73">
        <v>201110</v>
      </c>
      <c r="B30" s="68" t="s">
        <v>125</v>
      </c>
      <c r="C30" s="68" t="s">
        <v>49</v>
      </c>
      <c r="D30" s="68" t="s">
        <v>100</v>
      </c>
      <c r="E30" s="74"/>
    </row>
    <row r="31" spans="1:5" s="66" customFormat="1" x14ac:dyDescent="0.25">
      <c r="A31" s="73">
        <v>201111</v>
      </c>
      <c r="B31" s="68" t="s">
        <v>125</v>
      </c>
      <c r="C31" s="68" t="s">
        <v>49</v>
      </c>
      <c r="D31" s="68" t="s">
        <v>101</v>
      </c>
      <c r="E31" s="74"/>
    </row>
    <row r="32" spans="1:5" s="66" customFormat="1" x14ac:dyDescent="0.25">
      <c r="A32" s="73">
        <v>201111</v>
      </c>
      <c r="B32" s="68" t="s">
        <v>125</v>
      </c>
      <c r="C32" s="68" t="s">
        <v>49</v>
      </c>
      <c r="D32" s="68" t="s">
        <v>103</v>
      </c>
      <c r="E32" s="74"/>
    </row>
    <row r="33" spans="1:5" s="66" customFormat="1" x14ac:dyDescent="0.25">
      <c r="A33" s="73">
        <v>201111</v>
      </c>
      <c r="B33" s="68" t="s">
        <v>125</v>
      </c>
      <c r="C33" s="68" t="s">
        <v>49</v>
      </c>
      <c r="D33" s="68" t="s">
        <v>105</v>
      </c>
      <c r="E33" s="74"/>
    </row>
    <row r="34" spans="1:5" s="66" customFormat="1" x14ac:dyDescent="0.25">
      <c r="A34" s="73">
        <v>201111</v>
      </c>
      <c r="B34" s="68" t="s">
        <v>125</v>
      </c>
      <c r="C34" s="68" t="s">
        <v>49</v>
      </c>
      <c r="D34" s="68" t="s">
        <v>106</v>
      </c>
      <c r="E34" s="74"/>
    </row>
    <row r="35" spans="1:5" s="66" customFormat="1" x14ac:dyDescent="0.25">
      <c r="A35" s="73">
        <v>201111</v>
      </c>
      <c r="B35" s="68" t="s">
        <v>125</v>
      </c>
      <c r="C35" s="68" t="s">
        <v>49</v>
      </c>
      <c r="D35" s="68" t="s">
        <v>107</v>
      </c>
      <c r="E35" s="74"/>
    </row>
    <row r="36" spans="1:5" s="66" customFormat="1" x14ac:dyDescent="0.25">
      <c r="A36" s="73">
        <v>201119</v>
      </c>
      <c r="B36" s="68" t="s">
        <v>88</v>
      </c>
      <c r="C36" s="68" t="s">
        <v>49</v>
      </c>
      <c r="D36" s="68" t="s">
        <v>89</v>
      </c>
      <c r="E36" s="74"/>
    </row>
    <row r="37" spans="1:5" s="66" customFormat="1" x14ac:dyDescent="0.25">
      <c r="A37" s="73">
        <v>201124</v>
      </c>
      <c r="B37" s="68" t="s">
        <v>111</v>
      </c>
      <c r="C37" s="68" t="s">
        <v>49</v>
      </c>
      <c r="D37" s="68" t="s">
        <v>108</v>
      </c>
      <c r="E37" s="74"/>
    </row>
    <row r="38" spans="1:5" s="66" customFormat="1" x14ac:dyDescent="0.25">
      <c r="A38" s="73">
        <v>201126</v>
      </c>
      <c r="B38" s="68" t="s">
        <v>111</v>
      </c>
      <c r="C38" s="68" t="s">
        <v>49</v>
      </c>
      <c r="D38" s="68" t="s">
        <v>109</v>
      </c>
      <c r="E38" s="74"/>
    </row>
    <row r="39" spans="1:5" s="66" customFormat="1" x14ac:dyDescent="0.25">
      <c r="A39" s="73">
        <v>201130</v>
      </c>
      <c r="B39" s="68" t="s">
        <v>111</v>
      </c>
      <c r="C39" s="68" t="s">
        <v>49</v>
      </c>
      <c r="D39" s="68" t="s">
        <v>110</v>
      </c>
      <c r="E39" s="74" t="s">
        <v>112</v>
      </c>
    </row>
    <row r="40" spans="1:5" s="66" customFormat="1" x14ac:dyDescent="0.25">
      <c r="A40" s="73">
        <v>201130</v>
      </c>
      <c r="B40" s="68" t="s">
        <v>111</v>
      </c>
      <c r="C40" s="68" t="s">
        <v>49</v>
      </c>
      <c r="D40" s="68" t="s">
        <v>113</v>
      </c>
      <c r="E40" s="74" t="s">
        <v>114</v>
      </c>
    </row>
    <row r="41" spans="1:5" s="66" customFormat="1" x14ac:dyDescent="0.25">
      <c r="A41" s="73">
        <v>201130</v>
      </c>
      <c r="B41" s="68" t="s">
        <v>111</v>
      </c>
      <c r="C41" s="68" t="s">
        <v>49</v>
      </c>
      <c r="D41" s="68" t="s">
        <v>115</v>
      </c>
      <c r="E41" s="74"/>
    </row>
    <row r="42" spans="1:5" s="66" customFormat="1" x14ac:dyDescent="0.25">
      <c r="A42" s="73">
        <v>201203</v>
      </c>
      <c r="B42" s="68" t="s">
        <v>111</v>
      </c>
      <c r="C42" s="68" t="s">
        <v>49</v>
      </c>
      <c r="D42" s="68" t="s">
        <v>127</v>
      </c>
      <c r="E42" s="74"/>
    </row>
    <row r="43" spans="1:5" s="66" customFormat="1" x14ac:dyDescent="0.25">
      <c r="A43" s="73">
        <v>201203</v>
      </c>
      <c r="B43" s="68" t="s">
        <v>111</v>
      </c>
      <c r="C43" s="68" t="s">
        <v>49</v>
      </c>
      <c r="D43" s="68" t="s">
        <v>128</v>
      </c>
      <c r="E43" s="74" t="s">
        <v>129</v>
      </c>
    </row>
    <row r="44" spans="1:5" s="66" customFormat="1" x14ac:dyDescent="0.25">
      <c r="A44" s="73">
        <v>201207</v>
      </c>
      <c r="B44" s="68" t="s">
        <v>111</v>
      </c>
      <c r="C44" s="68" t="s">
        <v>49</v>
      </c>
      <c r="D44" s="68" t="s">
        <v>130</v>
      </c>
      <c r="E44" s="74"/>
    </row>
    <row r="45" spans="1:5" s="66" customFormat="1" x14ac:dyDescent="0.25">
      <c r="A45" s="73">
        <v>201208</v>
      </c>
      <c r="B45" s="68" t="s">
        <v>143</v>
      </c>
      <c r="C45" s="68" t="s">
        <v>49</v>
      </c>
      <c r="D45" s="68" t="s">
        <v>134</v>
      </c>
      <c r="E45" s="74"/>
    </row>
    <row r="46" spans="1:5" s="66" customFormat="1" x14ac:dyDescent="0.25">
      <c r="A46" s="73">
        <v>201208</v>
      </c>
      <c r="B46" s="68" t="s">
        <v>144</v>
      </c>
      <c r="C46" s="68" t="s">
        <v>49</v>
      </c>
      <c r="D46" s="68" t="s">
        <v>135</v>
      </c>
      <c r="E46" s="74"/>
    </row>
    <row r="47" spans="1:5" s="66" customFormat="1" x14ac:dyDescent="0.25">
      <c r="A47" s="73">
        <v>210121</v>
      </c>
      <c r="B47" s="68" t="s">
        <v>144</v>
      </c>
      <c r="C47" s="68" t="s">
        <v>49</v>
      </c>
      <c r="D47" s="68" t="s">
        <v>139</v>
      </c>
      <c r="E47" s="74"/>
    </row>
    <row r="48" spans="1:5" s="66" customFormat="1" x14ac:dyDescent="0.25">
      <c r="A48" s="73">
        <v>210201</v>
      </c>
      <c r="B48" s="68" t="s">
        <v>144</v>
      </c>
      <c r="C48" s="68" t="s">
        <v>49</v>
      </c>
      <c r="D48" s="68" t="s">
        <v>140</v>
      </c>
      <c r="E48" s="74"/>
    </row>
    <row r="49" spans="1:5" s="66" customFormat="1" x14ac:dyDescent="0.25">
      <c r="A49" s="73">
        <v>210209</v>
      </c>
      <c r="B49" s="68" t="s">
        <v>145</v>
      </c>
      <c r="C49" s="68" t="s">
        <v>49</v>
      </c>
      <c r="D49" s="68" t="s">
        <v>136</v>
      </c>
      <c r="E49" s="74"/>
    </row>
    <row r="50" spans="1:5" s="66" customFormat="1" x14ac:dyDescent="0.25">
      <c r="A50" s="73">
        <v>210209</v>
      </c>
      <c r="B50" s="68" t="s">
        <v>146</v>
      </c>
      <c r="C50" s="68" t="s">
        <v>49</v>
      </c>
      <c r="D50" s="68" t="s">
        <v>150</v>
      </c>
      <c r="E50" s="74"/>
    </row>
    <row r="51" spans="1:5" s="66" customFormat="1" x14ac:dyDescent="0.25">
      <c r="A51" s="73">
        <v>210510</v>
      </c>
      <c r="B51" s="68" t="s">
        <v>146</v>
      </c>
      <c r="C51" s="68" t="s">
        <v>49</v>
      </c>
      <c r="D51" s="68" t="s">
        <v>137</v>
      </c>
      <c r="E51" s="74"/>
    </row>
    <row r="52" spans="1:5" s="66" customFormat="1" x14ac:dyDescent="0.25">
      <c r="A52" s="73">
        <v>210527</v>
      </c>
      <c r="B52" s="68" t="s">
        <v>146</v>
      </c>
      <c r="C52" s="68" t="s">
        <v>49</v>
      </c>
      <c r="D52" s="68" t="s">
        <v>141</v>
      </c>
      <c r="E52" s="74"/>
    </row>
    <row r="53" spans="1:5" s="66" customFormat="1" x14ac:dyDescent="0.25">
      <c r="A53" s="73">
        <v>210528</v>
      </c>
      <c r="B53" s="68" t="s">
        <v>147</v>
      </c>
      <c r="C53" s="68" t="s">
        <v>49</v>
      </c>
      <c r="D53" s="68" t="s">
        <v>142</v>
      </c>
      <c r="E53" s="74"/>
    </row>
    <row r="54" spans="1:5" s="66" customFormat="1" x14ac:dyDescent="0.25">
      <c r="A54" s="73">
        <v>210528</v>
      </c>
      <c r="B54" s="68" t="s">
        <v>148</v>
      </c>
      <c r="C54" s="68" t="s">
        <v>49</v>
      </c>
      <c r="D54" s="68" t="s">
        <v>149</v>
      </c>
      <c r="E54" s="74"/>
    </row>
    <row r="55" spans="1:5" s="66" customFormat="1" x14ac:dyDescent="0.25">
      <c r="A55" s="73">
        <v>210702</v>
      </c>
      <c r="B55" s="68" t="s">
        <v>148</v>
      </c>
      <c r="C55" s="68" t="s">
        <v>49</v>
      </c>
      <c r="D55" s="68" t="s">
        <v>151</v>
      </c>
      <c r="E55" s="74"/>
    </row>
    <row r="56" spans="1:5" s="66" customFormat="1" x14ac:dyDescent="0.25">
      <c r="A56" s="73"/>
      <c r="B56" s="68" t="s">
        <v>148</v>
      </c>
      <c r="C56" s="68" t="s">
        <v>49</v>
      </c>
      <c r="D56" s="68" t="s">
        <v>169</v>
      </c>
      <c r="E56" s="74" t="s">
        <v>152</v>
      </c>
    </row>
    <row r="57" spans="1:5" s="66" customFormat="1" x14ac:dyDescent="0.25">
      <c r="A57" s="73" t="s">
        <v>170</v>
      </c>
      <c r="B57" s="68" t="s">
        <v>171</v>
      </c>
      <c r="C57" s="68" t="s">
        <v>49</v>
      </c>
      <c r="D57" s="68" t="s">
        <v>172</v>
      </c>
      <c r="E57" s="74"/>
    </row>
    <row r="58" spans="1:5" s="66" customFormat="1" x14ac:dyDescent="0.25">
      <c r="A58" s="73"/>
      <c r="B58" s="68"/>
      <c r="C58" s="68"/>
      <c r="D58" s="68" t="s">
        <v>179</v>
      </c>
      <c r="E58" s="74"/>
    </row>
    <row r="59" spans="1:5" s="66" customFormat="1" x14ac:dyDescent="0.25">
      <c r="A59" s="73"/>
      <c r="B59" s="68"/>
      <c r="C59" s="68"/>
      <c r="D59" s="68" t="s">
        <v>173</v>
      </c>
      <c r="E59" s="74"/>
    </row>
    <row r="60" spans="1:5" s="66" customFormat="1" x14ac:dyDescent="0.25">
      <c r="A60" s="73"/>
      <c r="B60" s="68"/>
      <c r="C60" s="68"/>
      <c r="D60" s="68" t="s">
        <v>175</v>
      </c>
      <c r="E60" s="74"/>
    </row>
    <row r="61" spans="1:5" s="66" customFormat="1" x14ac:dyDescent="0.25">
      <c r="A61" s="73"/>
      <c r="B61" s="68"/>
      <c r="C61" s="68"/>
      <c r="D61" s="68" t="s">
        <v>176</v>
      </c>
      <c r="E61" s="74"/>
    </row>
    <row r="62" spans="1:5" s="66" customFormat="1" x14ac:dyDescent="0.25">
      <c r="A62" s="73"/>
      <c r="B62" s="68"/>
      <c r="C62" s="68"/>
      <c r="D62" s="68" t="s">
        <v>177</v>
      </c>
      <c r="E62" s="74"/>
    </row>
    <row r="63" spans="1:5" s="66" customFormat="1" x14ac:dyDescent="0.25">
      <c r="A63" s="73"/>
      <c r="B63" s="68"/>
      <c r="C63" s="68"/>
      <c r="D63" s="68" t="s">
        <v>178</v>
      </c>
      <c r="E63" s="74"/>
    </row>
    <row r="64" spans="1:5" s="66" customFormat="1" x14ac:dyDescent="0.25">
      <c r="A64" s="73"/>
      <c r="B64" s="68"/>
      <c r="C64" s="68"/>
      <c r="D64" s="68" t="s">
        <v>180</v>
      </c>
      <c r="E64" s="74"/>
    </row>
    <row r="65" spans="1:5" s="66" customFormat="1" x14ac:dyDescent="0.25">
      <c r="A65" s="73"/>
      <c r="B65" s="68"/>
      <c r="C65" s="68"/>
      <c r="D65" s="68" t="s">
        <v>181</v>
      </c>
      <c r="E65" s="74"/>
    </row>
    <row r="66" spans="1:5" s="66" customFormat="1" x14ac:dyDescent="0.25">
      <c r="A66" s="73"/>
      <c r="B66" s="68"/>
      <c r="C66" s="68"/>
      <c r="D66" s="68" t="s">
        <v>182</v>
      </c>
      <c r="E66" s="74"/>
    </row>
    <row r="67" spans="1:5" s="66" customFormat="1" x14ac:dyDescent="0.25">
      <c r="A67" s="73"/>
      <c r="B67" s="68"/>
      <c r="C67" s="68"/>
      <c r="D67" s="68" t="s">
        <v>183</v>
      </c>
      <c r="E67" s="74"/>
    </row>
    <row r="68" spans="1:5" s="66" customFormat="1" x14ac:dyDescent="0.25">
      <c r="A68" s="73"/>
      <c r="B68" s="68"/>
      <c r="C68" s="68"/>
      <c r="D68" s="68" t="s">
        <v>187</v>
      </c>
      <c r="E68" s="74"/>
    </row>
    <row r="69" spans="1:5" s="66" customFormat="1" x14ac:dyDescent="0.25">
      <c r="A69" s="73"/>
      <c r="B69" s="68"/>
      <c r="C69" s="68"/>
      <c r="D69" s="68" t="s">
        <v>188</v>
      </c>
      <c r="E69" s="74"/>
    </row>
    <row r="70" spans="1:5" s="66" customFormat="1" x14ac:dyDescent="0.25">
      <c r="A70" s="73"/>
      <c r="B70" s="68"/>
      <c r="C70" s="68"/>
      <c r="D70" s="68" t="s">
        <v>189</v>
      </c>
      <c r="E70" s="74"/>
    </row>
    <row r="71" spans="1:5" s="66" customFormat="1" x14ac:dyDescent="0.25">
      <c r="A71" s="73"/>
      <c r="B71" s="68"/>
      <c r="C71" s="68"/>
      <c r="D71" s="68" t="s">
        <v>191</v>
      </c>
      <c r="E71" s="74"/>
    </row>
    <row r="72" spans="1:5" s="66" customFormat="1" x14ac:dyDescent="0.25">
      <c r="A72" s="73">
        <v>211028</v>
      </c>
      <c r="B72" s="68"/>
      <c r="C72" s="68"/>
      <c r="D72" s="68" t="s">
        <v>192</v>
      </c>
      <c r="E72" s="74"/>
    </row>
    <row r="73" spans="1:5" s="66" customFormat="1" x14ac:dyDescent="0.25">
      <c r="A73" s="73">
        <v>211028</v>
      </c>
      <c r="B73" s="68"/>
      <c r="C73" s="68"/>
      <c r="D73" s="68" t="s">
        <v>193</v>
      </c>
      <c r="E73" s="74"/>
    </row>
    <row r="74" spans="1:5" s="66" customFormat="1" x14ac:dyDescent="0.25">
      <c r="A74" s="73">
        <v>211102</v>
      </c>
      <c r="B74" s="68"/>
      <c r="C74" s="68"/>
      <c r="D74" s="68" t="s">
        <v>196</v>
      </c>
      <c r="E74" s="74"/>
    </row>
    <row r="75" spans="1:5" s="66" customFormat="1" x14ac:dyDescent="0.25">
      <c r="A75" s="73">
        <v>211108</v>
      </c>
      <c r="B75" s="68"/>
      <c r="C75" s="68"/>
      <c r="D75" s="68" t="s">
        <v>197</v>
      </c>
      <c r="E75" s="74"/>
    </row>
    <row r="76" spans="1:5" s="66" customFormat="1" x14ac:dyDescent="0.25">
      <c r="A76" s="73">
        <v>211110</v>
      </c>
      <c r="B76" s="68"/>
      <c r="C76" s="68"/>
      <c r="D76" s="68" t="s">
        <v>198</v>
      </c>
      <c r="E76" s="74"/>
    </row>
    <row r="77" spans="1:5" s="66" customFormat="1" x14ac:dyDescent="0.25">
      <c r="A77" s="73">
        <v>211110</v>
      </c>
      <c r="B77" s="68" t="s">
        <v>199</v>
      </c>
      <c r="C77" s="68"/>
      <c r="D77" s="68" t="s">
        <v>200</v>
      </c>
      <c r="E77" s="74"/>
    </row>
    <row r="78" spans="1:5" s="66" customFormat="1" x14ac:dyDescent="0.25">
      <c r="A78" s="73">
        <v>211110</v>
      </c>
      <c r="B78" s="68" t="s">
        <v>199</v>
      </c>
      <c r="C78" s="68"/>
      <c r="D78" s="68" t="s">
        <v>201</v>
      </c>
      <c r="E78" s="74"/>
    </row>
    <row r="79" spans="1:5" s="66" customFormat="1" x14ac:dyDescent="0.25">
      <c r="A79" s="73">
        <v>211115</v>
      </c>
      <c r="B79" s="68" t="s">
        <v>203</v>
      </c>
      <c r="C79" s="68"/>
      <c r="D79" s="68" t="s">
        <v>204</v>
      </c>
      <c r="E79" s="74"/>
    </row>
    <row r="80" spans="1:5" s="66" customFormat="1" x14ac:dyDescent="0.25">
      <c r="A80" s="73">
        <v>211115</v>
      </c>
      <c r="B80" s="68" t="s">
        <v>203</v>
      </c>
      <c r="C80" s="68"/>
      <c r="D80" s="68" t="s">
        <v>202</v>
      </c>
      <c r="E80" s="74"/>
    </row>
    <row r="81" spans="1:5" s="66" customFormat="1" x14ac:dyDescent="0.25">
      <c r="A81" s="73">
        <v>211117</v>
      </c>
      <c r="B81" s="68" t="s">
        <v>203</v>
      </c>
      <c r="C81" s="68"/>
      <c r="D81" s="68" t="s">
        <v>205</v>
      </c>
      <c r="E81" s="74"/>
    </row>
    <row r="82" spans="1:5" s="66" customFormat="1" x14ac:dyDescent="0.25">
      <c r="A82" s="73">
        <v>211119</v>
      </c>
      <c r="B82" s="68" t="s">
        <v>199</v>
      </c>
      <c r="C82" s="68"/>
      <c r="D82" s="68" t="s">
        <v>206</v>
      </c>
      <c r="E82" s="74"/>
    </row>
    <row r="83" spans="1:5" s="66" customFormat="1" x14ac:dyDescent="0.25">
      <c r="A83" s="73">
        <v>211201</v>
      </c>
      <c r="B83" s="68" t="s">
        <v>199</v>
      </c>
      <c r="C83" s="68"/>
      <c r="D83" s="68" t="s">
        <v>207</v>
      </c>
      <c r="E83" s="74"/>
    </row>
    <row r="84" spans="1:5" s="66" customFormat="1" x14ac:dyDescent="0.25">
      <c r="A84" s="73">
        <v>211201</v>
      </c>
      <c r="B84" s="68" t="s">
        <v>199</v>
      </c>
      <c r="C84" s="68"/>
      <c r="D84" s="68" t="s">
        <v>209</v>
      </c>
      <c r="E84" s="74"/>
    </row>
    <row r="85" spans="1:5" s="66" customFormat="1" x14ac:dyDescent="0.25">
      <c r="A85" s="73">
        <v>211201</v>
      </c>
      <c r="B85" s="68" t="s">
        <v>199</v>
      </c>
      <c r="C85" s="68"/>
      <c r="D85" s="68" t="s">
        <v>210</v>
      </c>
      <c r="E85" s="74"/>
    </row>
    <row r="86" spans="1:5" s="66" customFormat="1" x14ac:dyDescent="0.25">
      <c r="A86" s="73">
        <v>211202</v>
      </c>
      <c r="B86" s="68" t="s">
        <v>199</v>
      </c>
      <c r="C86" s="68"/>
      <c r="D86" s="68" t="s">
        <v>211</v>
      </c>
      <c r="E86" s="74"/>
    </row>
    <row r="87" spans="1:5" s="66" customFormat="1" x14ac:dyDescent="0.25">
      <c r="A87" s="73">
        <v>211209</v>
      </c>
      <c r="B87" s="68" t="s">
        <v>199</v>
      </c>
      <c r="C87" s="68"/>
      <c r="D87" s="68" t="s">
        <v>213</v>
      </c>
      <c r="E87" s="74"/>
    </row>
    <row r="88" spans="1:5" s="66" customFormat="1" x14ac:dyDescent="0.25">
      <c r="A88" s="73">
        <v>211213</v>
      </c>
      <c r="B88" s="68" t="s">
        <v>214</v>
      </c>
      <c r="C88" s="68"/>
      <c r="D88" s="68" t="s">
        <v>89</v>
      </c>
      <c r="E88" s="74"/>
    </row>
    <row r="89" spans="1:5" s="66" customFormat="1" x14ac:dyDescent="0.25">
      <c r="A89" s="73">
        <v>211213</v>
      </c>
      <c r="B89" s="68" t="s">
        <v>215</v>
      </c>
      <c r="C89" s="68"/>
      <c r="D89" s="68" t="s">
        <v>216</v>
      </c>
      <c r="E89" s="74"/>
    </row>
    <row r="90" spans="1:5" s="66" customFormat="1" x14ac:dyDescent="0.25">
      <c r="A90" s="73">
        <v>211216</v>
      </c>
      <c r="B90" s="68" t="s">
        <v>215</v>
      </c>
      <c r="C90" s="68"/>
      <c r="D90" s="68" t="s">
        <v>217</v>
      </c>
      <c r="E90" s="74"/>
    </row>
    <row r="91" spans="1:5" s="66" customFormat="1" x14ac:dyDescent="0.25">
      <c r="A91" s="73">
        <v>211223</v>
      </c>
      <c r="B91" s="68" t="s">
        <v>215</v>
      </c>
      <c r="C91" s="68"/>
      <c r="D91" s="68" t="s">
        <v>218</v>
      </c>
      <c r="E91" s="74"/>
    </row>
    <row r="92" spans="1:5" s="66" customFormat="1" x14ac:dyDescent="0.25">
      <c r="A92" s="73">
        <v>220110</v>
      </c>
      <c r="B92" s="68" t="s">
        <v>215</v>
      </c>
      <c r="C92" s="68"/>
      <c r="D92" s="68" t="s">
        <v>220</v>
      </c>
      <c r="E92" s="74"/>
    </row>
    <row r="93" spans="1:5" s="66" customFormat="1" x14ac:dyDescent="0.25">
      <c r="A93" s="73">
        <v>220112</v>
      </c>
      <c r="B93" s="68" t="s">
        <v>215</v>
      </c>
      <c r="C93" s="68"/>
      <c r="D93" s="68" t="s">
        <v>221</v>
      </c>
      <c r="E93" s="74"/>
    </row>
    <row r="94" spans="1:5" s="66" customFormat="1" x14ac:dyDescent="0.25">
      <c r="A94" s="73">
        <v>220125</v>
      </c>
      <c r="B94" s="68" t="s">
        <v>215</v>
      </c>
      <c r="C94" s="68"/>
      <c r="D94" s="68" t="s">
        <v>222</v>
      </c>
      <c r="E94" s="74"/>
    </row>
    <row r="95" spans="1:5" s="66" customFormat="1" x14ac:dyDescent="0.25">
      <c r="A95" s="73">
        <v>220126</v>
      </c>
      <c r="B95" s="68" t="s">
        <v>215</v>
      </c>
      <c r="C95" s="68"/>
      <c r="D95" s="68" t="s">
        <v>223</v>
      </c>
      <c r="E95" s="74"/>
    </row>
    <row r="96" spans="1:5" s="66" customFormat="1" x14ac:dyDescent="0.25">
      <c r="A96" s="73">
        <v>220128</v>
      </c>
      <c r="B96" s="68" t="s">
        <v>215</v>
      </c>
      <c r="C96" s="68"/>
      <c r="D96" s="68" t="s">
        <v>224</v>
      </c>
      <c r="E96" s="74"/>
    </row>
    <row r="97" spans="1:5" s="66" customFormat="1" x14ac:dyDescent="0.25">
      <c r="A97" s="73">
        <v>220318</v>
      </c>
      <c r="B97" s="68" t="s">
        <v>215</v>
      </c>
      <c r="C97" s="68"/>
      <c r="D97" s="68" t="s">
        <v>225</v>
      </c>
      <c r="E97" s="74"/>
    </row>
    <row r="98" spans="1:5" s="66" customFormat="1" x14ac:dyDescent="0.25">
      <c r="A98" s="73">
        <v>220331</v>
      </c>
      <c r="B98" s="68" t="s">
        <v>215</v>
      </c>
      <c r="C98" s="68"/>
      <c r="D98" s="68" t="s">
        <v>226</v>
      </c>
      <c r="E98" s="74"/>
    </row>
    <row r="99" spans="1:5" s="66" customFormat="1" x14ac:dyDescent="0.25">
      <c r="A99" s="73">
        <v>220331</v>
      </c>
      <c r="B99" s="68" t="s">
        <v>230</v>
      </c>
      <c r="C99" s="68"/>
      <c r="D99" s="68" t="s">
        <v>228</v>
      </c>
      <c r="E99" s="74"/>
    </row>
    <row r="100" spans="1:5" s="66" customFormat="1" x14ac:dyDescent="0.25">
      <c r="A100" s="73">
        <v>220331</v>
      </c>
      <c r="B100" s="68" t="s">
        <v>227</v>
      </c>
      <c r="C100" s="68"/>
      <c r="D100" s="68" t="s">
        <v>216</v>
      </c>
      <c r="E100" s="74"/>
    </row>
    <row r="101" spans="1:5" s="66" customFormat="1" x14ac:dyDescent="0.25">
      <c r="A101" s="73">
        <v>220331</v>
      </c>
      <c r="B101" s="68" t="s">
        <v>227</v>
      </c>
      <c r="C101" s="68"/>
      <c r="D101" s="68" t="s">
        <v>229</v>
      </c>
      <c r="E101" s="74"/>
    </row>
    <row r="102" spans="1:5" s="66" customFormat="1" x14ac:dyDescent="0.25">
      <c r="A102" s="73">
        <v>220407</v>
      </c>
      <c r="B102" s="68" t="s">
        <v>227</v>
      </c>
      <c r="C102" s="68"/>
      <c r="D102" s="68" t="s">
        <v>231</v>
      </c>
      <c r="E102" s="74"/>
    </row>
    <row r="103" spans="1:5" s="66" customFormat="1" x14ac:dyDescent="0.25">
      <c r="A103" s="73">
        <v>220412</v>
      </c>
      <c r="B103" s="68" t="s">
        <v>227</v>
      </c>
      <c r="C103" s="68"/>
      <c r="D103" s="68" t="s">
        <v>235</v>
      </c>
      <c r="E103" s="74"/>
    </row>
    <row r="104" spans="1:5" s="66" customFormat="1" x14ac:dyDescent="0.25">
      <c r="A104" s="73">
        <v>220511</v>
      </c>
      <c r="B104" s="68" t="s">
        <v>237</v>
      </c>
      <c r="C104" s="68"/>
      <c r="D104" s="68" t="s">
        <v>89</v>
      </c>
      <c r="E104" s="74"/>
    </row>
    <row r="105" spans="1:5" s="66" customFormat="1" x14ac:dyDescent="0.25">
      <c r="A105" s="73">
        <v>220511</v>
      </c>
      <c r="B105" s="68" t="s">
        <v>238</v>
      </c>
      <c r="C105" s="68"/>
      <c r="D105" s="68" t="s">
        <v>216</v>
      </c>
      <c r="E105" s="74"/>
    </row>
    <row r="106" spans="1:5" s="66" customFormat="1" x14ac:dyDescent="0.25">
      <c r="A106" s="73">
        <v>220515</v>
      </c>
      <c r="B106" s="68" t="s">
        <v>238</v>
      </c>
      <c r="C106" s="68"/>
      <c r="D106" s="68" t="s">
        <v>239</v>
      </c>
      <c r="E106" s="74"/>
    </row>
    <row r="107" spans="1:5" s="66" customFormat="1" x14ac:dyDescent="0.25">
      <c r="A107" s="73">
        <v>220517</v>
      </c>
      <c r="B107" s="68" t="s">
        <v>241</v>
      </c>
      <c r="C107" s="68"/>
      <c r="D107" s="68" t="s">
        <v>240</v>
      </c>
      <c r="E107" s="74"/>
    </row>
    <row r="108" spans="1:5" s="66" customFormat="1" x14ac:dyDescent="0.25">
      <c r="A108" s="73">
        <v>220623</v>
      </c>
      <c r="B108" s="68" t="s">
        <v>241</v>
      </c>
      <c r="C108" s="68"/>
      <c r="D108" s="68" t="s">
        <v>243</v>
      </c>
      <c r="E108" s="74"/>
    </row>
    <row r="109" spans="1:5" s="66" customFormat="1" x14ac:dyDescent="0.25">
      <c r="A109" s="73">
        <v>220701</v>
      </c>
      <c r="B109" s="68" t="s">
        <v>241</v>
      </c>
      <c r="C109" s="68"/>
      <c r="D109" s="68" t="s">
        <v>244</v>
      </c>
      <c r="E109" s="74"/>
    </row>
    <row r="110" spans="1:5" s="66" customFormat="1" x14ac:dyDescent="0.25">
      <c r="A110" s="73">
        <v>220812</v>
      </c>
      <c r="B110" s="68" t="s">
        <v>241</v>
      </c>
      <c r="C110" s="68"/>
      <c r="D110" s="68" t="s">
        <v>245</v>
      </c>
      <c r="E110" s="74"/>
    </row>
    <row r="111" spans="1:5" s="66" customFormat="1" x14ac:dyDescent="0.25">
      <c r="A111" s="73">
        <v>220812</v>
      </c>
      <c r="B111" s="68" t="s">
        <v>241</v>
      </c>
      <c r="C111" s="68"/>
      <c r="D111" s="68" t="s">
        <v>246</v>
      </c>
      <c r="E111" s="74"/>
    </row>
    <row r="112" spans="1:5" s="66" customFormat="1" x14ac:dyDescent="0.25">
      <c r="A112" s="73">
        <v>220812</v>
      </c>
      <c r="B112" s="68" t="s">
        <v>241</v>
      </c>
      <c r="C112" s="68"/>
      <c r="D112" s="68" t="s">
        <v>247</v>
      </c>
      <c r="E112" s="74"/>
    </row>
    <row r="113" spans="1:5" s="66" customFormat="1" x14ac:dyDescent="0.25">
      <c r="A113" s="73">
        <v>220812</v>
      </c>
      <c r="B113" s="68" t="s">
        <v>241</v>
      </c>
      <c r="C113" s="68"/>
      <c r="D113" s="68" t="s">
        <v>248</v>
      </c>
      <c r="E113" s="74"/>
    </row>
    <row r="114" spans="1:5" s="66" customFormat="1" x14ac:dyDescent="0.25">
      <c r="A114" s="73">
        <v>220916</v>
      </c>
      <c r="B114" s="68" t="s">
        <v>241</v>
      </c>
      <c r="C114" s="68"/>
      <c r="D114" s="68" t="s">
        <v>250</v>
      </c>
      <c r="E114" s="74" t="s">
        <v>249</v>
      </c>
    </row>
    <row r="115" spans="1:5" s="66" customFormat="1" x14ac:dyDescent="0.25">
      <c r="A115" s="73">
        <v>220917</v>
      </c>
      <c r="B115" s="68" t="s">
        <v>241</v>
      </c>
      <c r="C115" s="68"/>
      <c r="D115" s="68" t="s">
        <v>251</v>
      </c>
      <c r="E115" s="74"/>
    </row>
    <row r="116" spans="1:5" s="66" customFormat="1" x14ac:dyDescent="0.25">
      <c r="A116" s="73">
        <v>220928</v>
      </c>
      <c r="B116" s="68" t="s">
        <v>241</v>
      </c>
      <c r="C116" s="68"/>
      <c r="D116" s="68" t="s">
        <v>253</v>
      </c>
      <c r="E116" s="74"/>
    </row>
    <row r="117" spans="1:5" s="66" customFormat="1" x14ac:dyDescent="0.25">
      <c r="A117" s="73">
        <v>220929</v>
      </c>
      <c r="B117" s="68" t="s">
        <v>241</v>
      </c>
      <c r="C117" s="68"/>
      <c r="D117" s="68" t="s">
        <v>255</v>
      </c>
      <c r="E117" s="74"/>
    </row>
    <row r="118" spans="1:5" s="66" customFormat="1" x14ac:dyDescent="0.25">
      <c r="A118" s="73">
        <v>221003</v>
      </c>
      <c r="B118" s="68" t="s">
        <v>258</v>
      </c>
      <c r="C118" s="68"/>
      <c r="D118" s="68" t="s">
        <v>259</v>
      </c>
      <c r="E118" s="74"/>
    </row>
    <row r="119" spans="1:5" s="66" customFormat="1" x14ac:dyDescent="0.25">
      <c r="A119" s="73">
        <v>221003</v>
      </c>
      <c r="B119" s="68" t="s">
        <v>260</v>
      </c>
      <c r="C119" s="68"/>
      <c r="D119" s="68" t="s">
        <v>261</v>
      </c>
      <c r="E119" s="74"/>
    </row>
    <row r="120" spans="1:5" s="66" customFormat="1" x14ac:dyDescent="0.25">
      <c r="A120" s="73">
        <v>221017</v>
      </c>
      <c r="B120" s="68"/>
      <c r="C120" s="68"/>
      <c r="D120" s="68" t="s">
        <v>262</v>
      </c>
      <c r="E120" s="74"/>
    </row>
    <row r="121" spans="1:5" s="66" customFormat="1" x14ac:dyDescent="0.25">
      <c r="A121" s="73">
        <v>111017</v>
      </c>
      <c r="B121" s="68" t="s">
        <v>264</v>
      </c>
      <c r="C121" s="68"/>
      <c r="D121" s="68" t="s">
        <v>263</v>
      </c>
      <c r="E121" s="74"/>
    </row>
    <row r="122" spans="1:5" s="66" customFormat="1" x14ac:dyDescent="0.25">
      <c r="A122" s="73">
        <v>111018</v>
      </c>
      <c r="B122" s="68" t="s">
        <v>264</v>
      </c>
      <c r="C122" s="68"/>
      <c r="D122" s="68" t="s">
        <v>266</v>
      </c>
      <c r="E122" s="74"/>
    </row>
    <row r="123" spans="1:5" s="66" customFormat="1" x14ac:dyDescent="0.25">
      <c r="A123" s="259"/>
      <c r="B123" s="260"/>
      <c r="C123" s="260"/>
      <c r="D123" s="271" t="s">
        <v>270</v>
      </c>
      <c r="E123" s="74"/>
    </row>
    <row r="124" spans="1:5" s="66" customFormat="1" x14ac:dyDescent="0.25">
      <c r="A124" s="73"/>
      <c r="B124" s="68" t="s">
        <v>264</v>
      </c>
      <c r="C124" s="68"/>
      <c r="D124" s="68" t="s">
        <v>275</v>
      </c>
      <c r="E124" s="74"/>
    </row>
    <row r="125" spans="1:5" s="66" customFormat="1" x14ac:dyDescent="0.25">
      <c r="A125" s="73"/>
      <c r="B125" s="68" t="s">
        <v>264</v>
      </c>
      <c r="C125" s="68"/>
      <c r="D125" s="68" t="s">
        <v>276</v>
      </c>
      <c r="E125" s="74"/>
    </row>
    <row r="126" spans="1:5" s="66" customFormat="1" x14ac:dyDescent="0.25">
      <c r="A126" s="73"/>
      <c r="B126" s="68" t="s">
        <v>264</v>
      </c>
      <c r="C126" s="68"/>
      <c r="D126" s="68" t="s">
        <v>278</v>
      </c>
      <c r="E126" s="68" t="s">
        <v>279</v>
      </c>
    </row>
    <row r="127" spans="1:5" s="66" customFormat="1" x14ac:dyDescent="0.25">
      <c r="A127" s="73"/>
      <c r="B127" s="68" t="s">
        <v>264</v>
      </c>
      <c r="C127" s="68"/>
      <c r="D127" s="68" t="s">
        <v>326</v>
      </c>
      <c r="E127" s="74"/>
    </row>
    <row r="128" spans="1:5" s="66" customFormat="1" x14ac:dyDescent="0.25">
      <c r="A128" s="73"/>
      <c r="B128" s="68" t="s">
        <v>264</v>
      </c>
      <c r="C128" s="68"/>
      <c r="D128" s="68" t="s">
        <v>277</v>
      </c>
      <c r="E128" s="74"/>
    </row>
    <row r="129" spans="1:5" s="66" customFormat="1" x14ac:dyDescent="0.25">
      <c r="A129" s="73"/>
      <c r="B129" s="68" t="s">
        <v>264</v>
      </c>
      <c r="C129" s="68"/>
      <c r="D129" s="68" t="s">
        <v>284</v>
      </c>
      <c r="E129" s="74"/>
    </row>
    <row r="130" spans="1:5" s="66" customFormat="1" x14ac:dyDescent="0.25">
      <c r="A130" s="73"/>
      <c r="B130" s="68" t="s">
        <v>264</v>
      </c>
      <c r="C130" s="68"/>
      <c r="D130" s="68" t="s">
        <v>285</v>
      </c>
      <c r="E130" s="74"/>
    </row>
    <row r="131" spans="1:5" s="66" customFormat="1" x14ac:dyDescent="0.25">
      <c r="A131" s="73"/>
      <c r="B131" s="68" t="s">
        <v>264</v>
      </c>
      <c r="C131" s="68"/>
      <c r="D131" s="68" t="s">
        <v>286</v>
      </c>
      <c r="E131" s="74"/>
    </row>
    <row r="132" spans="1:5" s="66" customFormat="1" x14ac:dyDescent="0.25">
      <c r="A132" s="73"/>
      <c r="B132" s="68" t="s">
        <v>264</v>
      </c>
      <c r="C132" s="68"/>
      <c r="D132" s="68" t="s">
        <v>301</v>
      </c>
      <c r="E132" s="74"/>
    </row>
    <row r="133" spans="1:5" s="66" customFormat="1" x14ac:dyDescent="0.25">
      <c r="A133" s="73"/>
      <c r="B133" s="68" t="s">
        <v>264</v>
      </c>
      <c r="C133" s="68"/>
      <c r="D133" s="68" t="s">
        <v>293</v>
      </c>
      <c r="E133" s="74"/>
    </row>
    <row r="134" spans="1:5" s="66" customFormat="1" x14ac:dyDescent="0.25">
      <c r="A134" s="73"/>
      <c r="B134" s="68" t="s">
        <v>264</v>
      </c>
      <c r="C134" s="68"/>
      <c r="D134" s="68" t="s">
        <v>294</v>
      </c>
      <c r="E134" s="74"/>
    </row>
    <row r="135" spans="1:5" s="66" customFormat="1" x14ac:dyDescent="0.25">
      <c r="A135" s="73"/>
      <c r="B135" s="68" t="s">
        <v>264</v>
      </c>
      <c r="C135" s="68"/>
      <c r="D135" s="68" t="s">
        <v>295</v>
      </c>
      <c r="E135" s="74"/>
    </row>
    <row r="136" spans="1:5" s="66" customFormat="1" x14ac:dyDescent="0.25">
      <c r="A136" s="73"/>
      <c r="B136" s="68" t="s">
        <v>264</v>
      </c>
      <c r="C136" s="68"/>
      <c r="D136" s="68" t="s">
        <v>300</v>
      </c>
      <c r="E136" s="74"/>
    </row>
    <row r="137" spans="1:5" s="66" customFormat="1" x14ac:dyDescent="0.25">
      <c r="A137" s="73"/>
      <c r="B137" s="68" t="s">
        <v>264</v>
      </c>
      <c r="C137" s="68"/>
      <c r="D137" s="68" t="s">
        <v>302</v>
      </c>
      <c r="E137" s="74"/>
    </row>
    <row r="138" spans="1:5" s="66" customFormat="1" x14ac:dyDescent="0.25">
      <c r="A138" s="73"/>
      <c r="B138" s="68" t="s">
        <v>264</v>
      </c>
      <c r="C138" s="68"/>
      <c r="D138" s="68" t="s">
        <v>303</v>
      </c>
      <c r="E138" s="74"/>
    </row>
    <row r="139" spans="1:5" s="66" customFormat="1" hidden="1" x14ac:dyDescent="0.25">
      <c r="A139" s="73"/>
      <c r="B139" s="68" t="s">
        <v>264</v>
      </c>
      <c r="C139" s="68"/>
      <c r="D139" s="272" t="s">
        <v>304</v>
      </c>
      <c r="E139" s="74"/>
    </row>
    <row r="140" spans="1:5" s="66" customFormat="1" x14ac:dyDescent="0.25">
      <c r="A140" s="73"/>
      <c r="B140" s="68" t="s">
        <v>264</v>
      </c>
      <c r="C140" s="68"/>
      <c r="D140" s="68" t="s">
        <v>309</v>
      </c>
      <c r="E140" s="74"/>
    </row>
    <row r="141" spans="1:5" s="66" customFormat="1" x14ac:dyDescent="0.25">
      <c r="A141" s="73"/>
      <c r="B141" s="68" t="s">
        <v>264</v>
      </c>
      <c r="C141" s="68"/>
      <c r="D141" s="66" t="s">
        <v>308</v>
      </c>
      <c r="E141" s="74"/>
    </row>
    <row r="142" spans="1:5" s="66" customFormat="1" x14ac:dyDescent="0.25">
      <c r="A142" s="73"/>
      <c r="B142" s="68" t="s">
        <v>264</v>
      </c>
      <c r="C142" s="68"/>
      <c r="D142" s="68" t="s">
        <v>325</v>
      </c>
      <c r="E142" s="74"/>
    </row>
    <row r="143" spans="1:5" s="66" customFormat="1" x14ac:dyDescent="0.25">
      <c r="A143" s="73"/>
      <c r="B143" s="68" t="s">
        <v>264</v>
      </c>
      <c r="C143" s="68"/>
      <c r="D143" s="68" t="s">
        <v>312</v>
      </c>
      <c r="E143" s="74"/>
    </row>
    <row r="144" spans="1:5" s="66" customFormat="1" x14ac:dyDescent="0.25">
      <c r="A144" s="73"/>
      <c r="B144" s="68" t="s">
        <v>264</v>
      </c>
      <c r="C144" s="68"/>
      <c r="D144" s="68" t="s">
        <v>316</v>
      </c>
      <c r="E144" s="74"/>
    </row>
    <row r="145" spans="1:5" s="66" customFormat="1" x14ac:dyDescent="0.25">
      <c r="A145" s="73"/>
      <c r="B145" s="68" t="s">
        <v>264</v>
      </c>
      <c r="C145" s="68"/>
      <c r="D145" s="68" t="s">
        <v>317</v>
      </c>
      <c r="E145" s="74"/>
    </row>
    <row r="146" spans="1:5" s="66" customFormat="1" x14ac:dyDescent="0.25">
      <c r="A146" s="73"/>
      <c r="B146" s="68" t="s">
        <v>264</v>
      </c>
      <c r="C146" s="68"/>
      <c r="D146" s="68" t="s">
        <v>323</v>
      </c>
      <c r="E146" s="74"/>
    </row>
    <row r="147" spans="1:5" s="66" customFormat="1" hidden="1" x14ac:dyDescent="0.25">
      <c r="A147" s="73"/>
      <c r="B147" s="68" t="s">
        <v>264</v>
      </c>
      <c r="C147" s="68"/>
      <c r="D147" s="68" t="s">
        <v>313</v>
      </c>
      <c r="E147" s="74"/>
    </row>
    <row r="148" spans="1:5" s="66" customFormat="1" x14ac:dyDescent="0.25">
      <c r="A148" s="73"/>
      <c r="B148" s="68" t="s">
        <v>264</v>
      </c>
      <c r="C148" s="68"/>
      <c r="D148" s="68" t="s">
        <v>322</v>
      </c>
      <c r="E148" s="74"/>
    </row>
    <row r="149" spans="1:5" s="66" customFormat="1" hidden="1" x14ac:dyDescent="0.25">
      <c r="A149" s="73"/>
      <c r="B149" s="68" t="s">
        <v>264</v>
      </c>
      <c r="C149" s="68"/>
      <c r="D149" s="272" t="s">
        <v>324</v>
      </c>
      <c r="E149" s="74"/>
    </row>
    <row r="150" spans="1:5" s="66" customFormat="1" x14ac:dyDescent="0.25">
      <c r="A150" s="73">
        <v>221115</v>
      </c>
      <c r="B150" s="68" t="s">
        <v>343</v>
      </c>
      <c r="C150" s="68"/>
      <c r="D150" s="68" t="s">
        <v>344</v>
      </c>
      <c r="E150" s="74"/>
    </row>
    <row r="151" spans="1:5" s="66" customFormat="1" x14ac:dyDescent="0.25">
      <c r="A151" s="73">
        <v>221115</v>
      </c>
      <c r="B151" s="68" t="s">
        <v>345</v>
      </c>
      <c r="C151" s="68"/>
      <c r="D151" s="68" t="s">
        <v>346</v>
      </c>
      <c r="E151" s="74"/>
    </row>
    <row r="152" spans="1:5" s="66" customFormat="1" x14ac:dyDescent="0.25">
      <c r="A152" s="73">
        <v>221219</v>
      </c>
      <c r="B152" s="68" t="s">
        <v>345</v>
      </c>
      <c r="C152" s="68"/>
      <c r="D152" s="68" t="s">
        <v>347</v>
      </c>
      <c r="E152" s="74"/>
    </row>
    <row r="153" spans="1:5" s="66" customFormat="1" x14ac:dyDescent="0.25">
      <c r="A153" s="73">
        <v>221219</v>
      </c>
      <c r="B153" s="68" t="s">
        <v>345</v>
      </c>
      <c r="C153" s="68"/>
      <c r="D153" s="68" t="s">
        <v>350</v>
      </c>
      <c r="E153" s="74"/>
    </row>
    <row r="154" spans="1:5" s="66" customFormat="1" x14ac:dyDescent="0.25">
      <c r="A154" s="73">
        <v>230111</v>
      </c>
      <c r="B154" s="68" t="s">
        <v>345</v>
      </c>
      <c r="C154" s="68"/>
      <c r="D154" s="68" t="s">
        <v>353</v>
      </c>
      <c r="E154" s="74"/>
    </row>
    <row r="155" spans="1:5" s="66" customFormat="1" x14ac:dyDescent="0.25">
      <c r="A155" s="73">
        <v>230111</v>
      </c>
      <c r="B155" s="68" t="s">
        <v>354</v>
      </c>
      <c r="C155" s="68"/>
      <c r="D155" s="68" t="s">
        <v>355</v>
      </c>
      <c r="E155" s="74"/>
    </row>
    <row r="156" spans="1:5" s="66" customFormat="1" x14ac:dyDescent="0.25">
      <c r="A156" s="73">
        <v>230111</v>
      </c>
      <c r="B156" s="68" t="s">
        <v>357</v>
      </c>
      <c r="C156" s="68"/>
      <c r="D156" s="68" t="s">
        <v>358</v>
      </c>
      <c r="E156" s="74"/>
    </row>
    <row r="157" spans="1:5" s="66" customFormat="1" x14ac:dyDescent="0.25">
      <c r="A157" s="73">
        <v>230123</v>
      </c>
      <c r="B157" s="68" t="s">
        <v>357</v>
      </c>
      <c r="C157" s="68"/>
      <c r="D157" s="68" t="s">
        <v>356</v>
      </c>
      <c r="E157" s="74"/>
    </row>
    <row r="158" spans="1:5" s="66" customFormat="1" x14ac:dyDescent="0.25">
      <c r="A158" s="73">
        <v>230123</v>
      </c>
      <c r="B158" s="68" t="s">
        <v>357</v>
      </c>
      <c r="C158" s="68"/>
      <c r="D158" s="68" t="s">
        <v>359</v>
      </c>
      <c r="E158" s="74"/>
    </row>
    <row r="159" spans="1:5" s="66" customFormat="1" x14ac:dyDescent="0.25">
      <c r="A159" s="73">
        <v>230123</v>
      </c>
      <c r="B159" s="68" t="s">
        <v>357</v>
      </c>
      <c r="C159" s="68"/>
      <c r="D159" s="68" t="s">
        <v>363</v>
      </c>
      <c r="E159" s="74"/>
    </row>
    <row r="160" spans="1:5" s="66" customFormat="1" x14ac:dyDescent="0.25">
      <c r="A160" s="73">
        <v>230201</v>
      </c>
      <c r="B160" s="68" t="s">
        <v>357</v>
      </c>
      <c r="C160" s="68"/>
      <c r="D160" s="68" t="s">
        <v>365</v>
      </c>
      <c r="E160" s="74" t="s">
        <v>366</v>
      </c>
    </row>
    <row r="161" spans="1:5" s="66" customFormat="1" x14ac:dyDescent="0.25">
      <c r="A161" s="73">
        <v>230206</v>
      </c>
      <c r="B161" s="68" t="s">
        <v>357</v>
      </c>
      <c r="C161" s="68"/>
      <c r="D161" s="68" t="s">
        <v>367</v>
      </c>
      <c r="E161" s="74"/>
    </row>
    <row r="162" spans="1:5" s="66" customFormat="1" x14ac:dyDescent="0.25">
      <c r="A162" s="73">
        <v>230206</v>
      </c>
      <c r="B162" s="68" t="s">
        <v>357</v>
      </c>
      <c r="C162" s="68"/>
      <c r="D162" s="68" t="s">
        <v>371</v>
      </c>
      <c r="E162" s="74"/>
    </row>
    <row r="163" spans="1:5" s="66" customFormat="1" x14ac:dyDescent="0.25">
      <c r="A163" s="73">
        <v>230208</v>
      </c>
      <c r="B163" s="68" t="s">
        <v>357</v>
      </c>
      <c r="C163" s="68"/>
      <c r="D163" s="271" t="s">
        <v>372</v>
      </c>
      <c r="E163" s="74"/>
    </row>
    <row r="164" spans="1:5" s="66" customFormat="1" x14ac:dyDescent="0.25">
      <c r="A164" s="73">
        <v>230209</v>
      </c>
      <c r="B164" s="68" t="s">
        <v>376</v>
      </c>
      <c r="C164" s="68"/>
      <c r="D164" s="68" t="s">
        <v>89</v>
      </c>
      <c r="E164" s="74"/>
    </row>
    <row r="165" spans="1:5" s="66" customFormat="1" x14ac:dyDescent="0.25">
      <c r="A165" s="73">
        <v>230209</v>
      </c>
      <c r="B165" s="68" t="s">
        <v>390</v>
      </c>
      <c r="C165" s="68"/>
      <c r="D165" s="68" t="s">
        <v>377</v>
      </c>
      <c r="E165" s="74"/>
    </row>
    <row r="166" spans="1:5" s="66" customFormat="1" x14ac:dyDescent="0.25">
      <c r="A166" s="73">
        <v>230228</v>
      </c>
      <c r="B166" s="68" t="s">
        <v>390</v>
      </c>
      <c r="C166" s="68" t="s">
        <v>49</v>
      </c>
      <c r="D166" s="68" t="s">
        <v>385</v>
      </c>
      <c r="E166" s="74"/>
    </row>
    <row r="167" spans="1:5" s="66" customFormat="1" x14ac:dyDescent="0.25">
      <c r="A167" s="73">
        <v>230228</v>
      </c>
      <c r="B167" s="68" t="s">
        <v>390</v>
      </c>
      <c r="C167" s="68" t="s">
        <v>49</v>
      </c>
      <c r="D167" s="68" t="s">
        <v>386</v>
      </c>
      <c r="E167" s="74"/>
    </row>
    <row r="168" spans="1:5" s="66" customFormat="1" x14ac:dyDescent="0.25">
      <c r="A168" s="73">
        <v>230303</v>
      </c>
      <c r="B168" s="68" t="s">
        <v>390</v>
      </c>
      <c r="C168" s="68" t="s">
        <v>49</v>
      </c>
      <c r="D168" s="68" t="s">
        <v>391</v>
      </c>
      <c r="E168" s="74"/>
    </row>
    <row r="169" spans="1:5" s="66" customFormat="1" x14ac:dyDescent="0.25">
      <c r="A169" s="73">
        <v>230327</v>
      </c>
      <c r="B169" s="68" t="s">
        <v>390</v>
      </c>
      <c r="C169" s="68" t="s">
        <v>49</v>
      </c>
      <c r="D169" s="68" t="s">
        <v>405</v>
      </c>
      <c r="E169" s="74"/>
    </row>
    <row r="170" spans="1:5" s="66" customFormat="1" x14ac:dyDescent="0.25">
      <c r="A170" s="73">
        <v>230403</v>
      </c>
      <c r="B170" s="68" t="s">
        <v>390</v>
      </c>
      <c r="C170" s="68" t="s">
        <v>49</v>
      </c>
      <c r="D170" s="280" t="s">
        <v>395</v>
      </c>
      <c r="E170" s="74"/>
    </row>
    <row r="171" spans="1:5" s="66" customFormat="1" x14ac:dyDescent="0.25">
      <c r="A171" s="73">
        <v>230424</v>
      </c>
      <c r="B171" s="68" t="s">
        <v>390</v>
      </c>
      <c r="C171" s="68" t="s">
        <v>49</v>
      </c>
      <c r="D171" s="279" t="s">
        <v>396</v>
      </c>
      <c r="E171" s="74"/>
    </row>
    <row r="172" spans="1:5" s="66" customFormat="1" x14ac:dyDescent="0.25">
      <c r="A172" s="73">
        <v>230424</v>
      </c>
      <c r="B172" s="68" t="s">
        <v>390</v>
      </c>
      <c r="C172" s="68" t="s">
        <v>49</v>
      </c>
      <c r="D172" s="279" t="s">
        <v>397</v>
      </c>
      <c r="E172" s="74"/>
    </row>
    <row r="173" spans="1:5" s="66" customFormat="1" x14ac:dyDescent="0.25">
      <c r="A173" s="73">
        <v>230424</v>
      </c>
      <c r="B173" s="68" t="s">
        <v>390</v>
      </c>
      <c r="C173" s="68" t="s">
        <v>49</v>
      </c>
      <c r="D173" s="271" t="s">
        <v>398</v>
      </c>
      <c r="E173" s="74"/>
    </row>
    <row r="174" spans="1:5" s="66" customFormat="1" x14ac:dyDescent="0.25">
      <c r="A174" s="73">
        <v>230502</v>
      </c>
      <c r="B174" s="68" t="s">
        <v>390</v>
      </c>
      <c r="C174" s="68" t="s">
        <v>49</v>
      </c>
      <c r="D174" s="68" t="s">
        <v>399</v>
      </c>
      <c r="E174" s="74"/>
    </row>
    <row r="175" spans="1:5" s="66" customFormat="1" x14ac:dyDescent="0.25">
      <c r="A175" s="73">
        <v>230502</v>
      </c>
      <c r="B175" s="68" t="s">
        <v>390</v>
      </c>
      <c r="C175" s="68" t="s">
        <v>49</v>
      </c>
      <c r="D175" s="211" t="s">
        <v>400</v>
      </c>
      <c r="E175" s="74"/>
    </row>
    <row r="176" spans="1:5" s="66" customFormat="1" x14ac:dyDescent="0.25">
      <c r="A176" s="73">
        <v>230504</v>
      </c>
      <c r="B176" s="68" t="s">
        <v>390</v>
      </c>
      <c r="C176" s="68" t="s">
        <v>49</v>
      </c>
      <c r="D176" s="68" t="s">
        <v>401</v>
      </c>
      <c r="E176" s="74"/>
    </row>
    <row r="177" spans="1:5" s="66" customFormat="1" x14ac:dyDescent="0.25">
      <c r="A177" s="73">
        <v>230508</v>
      </c>
      <c r="B177" s="68" t="s">
        <v>390</v>
      </c>
      <c r="C177" s="68" t="s">
        <v>49</v>
      </c>
      <c r="D177" s="271" t="s">
        <v>403</v>
      </c>
      <c r="E177" s="74"/>
    </row>
    <row r="178" spans="1:5" s="66" customFormat="1" x14ac:dyDescent="0.25">
      <c r="A178" s="73">
        <v>230511</v>
      </c>
      <c r="B178" s="68" t="s">
        <v>406</v>
      </c>
      <c r="C178" s="68" t="s">
        <v>49</v>
      </c>
      <c r="D178" s="68" t="s">
        <v>89</v>
      </c>
      <c r="E178" s="74"/>
    </row>
    <row r="179" spans="1:5" s="66" customFormat="1" x14ac:dyDescent="0.25">
      <c r="A179" s="73">
        <v>230511</v>
      </c>
      <c r="B179" s="68" t="s">
        <v>407</v>
      </c>
      <c r="C179" s="68" t="s">
        <v>49</v>
      </c>
      <c r="D179" s="68" t="s">
        <v>408</v>
      </c>
      <c r="E179" s="74"/>
    </row>
    <row r="180" spans="1:5" s="66" customFormat="1" x14ac:dyDescent="0.25">
      <c r="A180" s="73">
        <v>230614</v>
      </c>
      <c r="B180" s="68" t="s">
        <v>407</v>
      </c>
      <c r="C180" s="68" t="s">
        <v>49</v>
      </c>
      <c r="D180" s="68" t="s">
        <v>412</v>
      </c>
      <c r="E180" s="74"/>
    </row>
    <row r="181" spans="1:5" s="66" customFormat="1" x14ac:dyDescent="0.25">
      <c r="A181" s="73">
        <v>230619</v>
      </c>
      <c r="B181" s="68" t="s">
        <v>407</v>
      </c>
      <c r="C181" s="68" t="s">
        <v>49</v>
      </c>
      <c r="D181" s="211" t="s">
        <v>411</v>
      </c>
      <c r="E181" s="74"/>
    </row>
    <row r="182" spans="1:5" s="66" customFormat="1" x14ac:dyDescent="0.25">
      <c r="A182" s="73">
        <v>230811</v>
      </c>
      <c r="B182" s="68" t="s">
        <v>407</v>
      </c>
      <c r="C182" s="68" t="s">
        <v>49</v>
      </c>
      <c r="D182" s="279" t="s">
        <v>421</v>
      </c>
      <c r="E182" s="74"/>
    </row>
    <row r="183" spans="1:5" s="66" customFormat="1" x14ac:dyDescent="0.25">
      <c r="A183" s="73">
        <v>230811</v>
      </c>
      <c r="B183" s="68" t="s">
        <v>407</v>
      </c>
      <c r="C183" s="68" t="s">
        <v>49</v>
      </c>
      <c r="D183" s="68" t="s">
        <v>422</v>
      </c>
      <c r="E183" s="74"/>
    </row>
    <row r="184" spans="1:5" s="66" customFormat="1" x14ac:dyDescent="0.25">
      <c r="A184" s="73">
        <v>230830</v>
      </c>
      <c r="B184" s="68" t="s">
        <v>407</v>
      </c>
      <c r="C184" s="68" t="s">
        <v>49</v>
      </c>
      <c r="D184" s="279" t="s">
        <v>425</v>
      </c>
      <c r="E184" s="74"/>
    </row>
    <row r="185" spans="1:5" s="66" customFormat="1" x14ac:dyDescent="0.25">
      <c r="A185" s="73">
        <v>230830</v>
      </c>
      <c r="B185" s="68" t="s">
        <v>407</v>
      </c>
      <c r="C185" s="68" t="s">
        <v>49</v>
      </c>
      <c r="D185" s="68" t="s">
        <v>427</v>
      </c>
      <c r="E185" s="74"/>
    </row>
    <row r="186" spans="1:5" s="66" customFormat="1" x14ac:dyDescent="0.25">
      <c r="A186" s="73">
        <v>230911</v>
      </c>
      <c r="B186" s="68" t="s">
        <v>407</v>
      </c>
      <c r="C186" s="68" t="s">
        <v>49</v>
      </c>
      <c r="D186" s="68" t="s">
        <v>446</v>
      </c>
      <c r="E186" s="74"/>
    </row>
    <row r="187" spans="1:5" s="66" customFormat="1" x14ac:dyDescent="0.25">
      <c r="A187" s="73">
        <v>230912</v>
      </c>
      <c r="B187" s="68" t="s">
        <v>452</v>
      </c>
      <c r="C187" s="68" t="s">
        <v>49</v>
      </c>
      <c r="D187" s="68" t="s">
        <v>89</v>
      </c>
      <c r="E187" s="74"/>
    </row>
    <row r="188" spans="1:5" s="66" customFormat="1" x14ac:dyDescent="0.25">
      <c r="A188" s="73">
        <v>230912</v>
      </c>
      <c r="B188" s="68" t="s">
        <v>453</v>
      </c>
      <c r="C188" s="68" t="s">
        <v>49</v>
      </c>
      <c r="D188" s="68" t="s">
        <v>454</v>
      </c>
      <c r="E188" s="74"/>
    </row>
    <row r="189" spans="1:5" s="66" customFormat="1" x14ac:dyDescent="0.25">
      <c r="A189" s="73">
        <v>230913</v>
      </c>
      <c r="B189" s="68" t="s">
        <v>453</v>
      </c>
      <c r="C189" s="68" t="s">
        <v>49</v>
      </c>
      <c r="D189" s="68" t="s">
        <v>455</v>
      </c>
      <c r="E189" s="74"/>
    </row>
    <row r="190" spans="1:5" s="66" customFormat="1" x14ac:dyDescent="0.25">
      <c r="A190" s="73">
        <v>230920</v>
      </c>
      <c r="B190" s="68" t="s">
        <v>453</v>
      </c>
      <c r="C190" s="68" t="s">
        <v>49</v>
      </c>
      <c r="D190" s="279" t="s">
        <v>456</v>
      </c>
      <c r="E190" s="74"/>
    </row>
    <row r="191" spans="1:5" s="66" customFormat="1" x14ac:dyDescent="0.25">
      <c r="A191" s="73">
        <v>230912</v>
      </c>
      <c r="B191" s="68" t="s">
        <v>457</v>
      </c>
      <c r="C191" s="68" t="s">
        <v>49</v>
      </c>
      <c r="D191" s="68" t="s">
        <v>89</v>
      </c>
      <c r="E191" s="74"/>
    </row>
    <row r="192" spans="1:5" s="66" customFormat="1" x14ac:dyDescent="0.25">
      <c r="A192" s="73"/>
      <c r="B192" s="68"/>
      <c r="C192" s="68"/>
      <c r="D192" s="68"/>
      <c r="E192" s="74"/>
    </row>
    <row r="193" spans="1:5" s="66" customFormat="1" x14ac:dyDescent="0.25">
      <c r="A193" s="73"/>
      <c r="B193" s="68"/>
      <c r="C193" s="68"/>
      <c r="D193" s="68"/>
      <c r="E193" s="74"/>
    </row>
    <row r="194" spans="1:5" s="66" customFormat="1" x14ac:dyDescent="0.25">
      <c r="A194" s="73"/>
      <c r="B194" s="68"/>
      <c r="C194" s="68"/>
      <c r="D194" s="68"/>
      <c r="E194" s="74"/>
    </row>
    <row r="195" spans="1:5" s="66" customFormat="1" x14ac:dyDescent="0.25">
      <c r="A195" s="73"/>
      <c r="B195" s="68"/>
      <c r="C195" s="68"/>
      <c r="D195" s="68"/>
      <c r="E195" s="74"/>
    </row>
    <row r="196" spans="1:5" s="66" customFormat="1" x14ac:dyDescent="0.25">
      <c r="A196" s="73"/>
      <c r="B196" s="68"/>
      <c r="C196" s="68"/>
      <c r="D196" s="68"/>
      <c r="E196" s="74"/>
    </row>
    <row r="197" spans="1:5" s="66" customFormat="1" x14ac:dyDescent="0.25">
      <c r="A197" s="73"/>
      <c r="B197" s="68"/>
      <c r="C197" s="68"/>
      <c r="D197" s="68"/>
      <c r="E197" s="74"/>
    </row>
    <row r="198" spans="1:5" s="66" customFormat="1" x14ac:dyDescent="0.25">
      <c r="A198" s="73"/>
      <c r="B198" s="68"/>
      <c r="C198" s="68"/>
      <c r="D198" s="68"/>
      <c r="E198" s="74"/>
    </row>
    <row r="199" spans="1:5" s="66" customFormat="1" ht="15.75" thickBot="1" x14ac:dyDescent="0.3">
      <c r="A199" s="75"/>
      <c r="B199" s="76"/>
      <c r="C199" s="76"/>
      <c r="D199" s="76"/>
      <c r="E199" s="77"/>
    </row>
  </sheetData>
  <phoneticPr fontId="28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9031F-90CC-46F9-8225-045B6C129BD8}">
  <dimension ref="B3:J29"/>
  <sheetViews>
    <sheetView workbookViewId="0">
      <selection activeCell="M35" sqref="M35"/>
    </sheetView>
  </sheetViews>
  <sheetFormatPr defaultRowHeight="15" x14ac:dyDescent="0.25"/>
  <cols>
    <col min="2" max="2" width="24" bestFit="1" customWidth="1"/>
    <col min="3" max="3" width="16.7109375" bestFit="1" customWidth="1"/>
    <col min="4" max="4" width="14.7109375" bestFit="1" customWidth="1"/>
    <col min="5" max="5" width="15.7109375" bestFit="1" customWidth="1"/>
    <col min="6" max="6" width="13.7109375" bestFit="1" customWidth="1"/>
    <col min="7" max="7" width="16.140625" bestFit="1" customWidth="1"/>
    <col min="8" max="8" width="13.7109375" bestFit="1" customWidth="1"/>
    <col min="9" max="9" width="16.140625" bestFit="1" customWidth="1"/>
    <col min="10" max="10" width="13.7109375" bestFit="1" customWidth="1"/>
  </cols>
  <sheetData>
    <row r="3" spans="2:10" x14ac:dyDescent="0.25">
      <c r="C3" s="60">
        <f>'Gemensamma Tjänster'!D4</f>
        <v>692089915</v>
      </c>
      <c r="D3" s="60">
        <f>SUM(D5:D25)</f>
        <v>691679526.00000012</v>
      </c>
      <c r="E3" s="60">
        <f>'Valbara Tjänster'!BN3+'Valbara Tjänster'!BJ3+'Valbara Tjänster'!BF3+'Valbara Tjänster'!BB3+'Valbara Tjänster'!AX3+'Valbara Tjänster'!AT3+'Valbara Tjänster'!AP3+'Valbara Tjänster'!AL3+'Valbara Tjänster'!AH3+'Valbara Tjänster'!AD3+'Valbara Tjänster'!Z3+'Valbara Tjänster'!V3+'Valbara Tjänster'!R3+'Valbara Tjänster'!N3+'Valbara Tjänster'!J3+'Valbara Tjänster'!F3</f>
        <v>10.014301336000003</v>
      </c>
      <c r="F3" s="60">
        <f>SUM(F5:F25)</f>
        <v>201987923.46596265</v>
      </c>
      <c r="G3" s="60">
        <f>'Gemensamma i utveckling'!B3</f>
        <v>45000000</v>
      </c>
      <c r="H3" s="60">
        <f>SUM(H5:H25)</f>
        <v>44973316.321189269</v>
      </c>
      <c r="I3" s="60">
        <f>'Valbara i utveckling'!F3+'Valbara i utveckling'!J3+'Valbara i utveckling'!N3+'Valbara i utveckling'!R3+'Valbara i utveckling'!V3+'Valbara i utveckling'!Z3+'Valbara i utveckling'!AD3+'Valbara i utveckling'!AH3</f>
        <v>2.9246860240000001</v>
      </c>
      <c r="J3" s="60">
        <f>SUM(J5:J25)</f>
        <v>22762106.002658047</v>
      </c>
    </row>
    <row r="4" spans="2:10" x14ac:dyDescent="0.25">
      <c r="C4" s="60"/>
      <c r="D4" s="62"/>
      <c r="E4" s="62"/>
      <c r="F4" s="62"/>
      <c r="G4" s="62"/>
      <c r="H4" s="62"/>
      <c r="I4" s="62"/>
    </row>
    <row r="5" spans="2:10" x14ac:dyDescent="0.25">
      <c r="B5" s="27" t="s">
        <v>7</v>
      </c>
      <c r="C5" s="60"/>
      <c r="D5" s="61">
        <f>SLL!$D$7</f>
        <v>156706625.17526448</v>
      </c>
      <c r="E5" s="61"/>
      <c r="F5" s="61">
        <f>SLL!$D$58</f>
        <v>30186893.921438746</v>
      </c>
      <c r="G5" s="61"/>
      <c r="H5" s="61">
        <f>SLL!$D$110</f>
        <v>10189135.80453907</v>
      </c>
      <c r="I5" s="61"/>
      <c r="J5" s="61">
        <f>SLL!$D$134</f>
        <v>0</v>
      </c>
    </row>
    <row r="6" spans="2:10" x14ac:dyDescent="0.25">
      <c r="B6" s="26" t="s">
        <v>26</v>
      </c>
      <c r="C6" s="60"/>
      <c r="D6" s="61">
        <f>Uppsala!$D$7</f>
        <v>26572880.391749505</v>
      </c>
      <c r="E6" s="61"/>
      <c r="F6" s="61">
        <f>Uppsala!$D$58</f>
        <v>9636607.743777439</v>
      </c>
      <c r="G6" s="61"/>
      <c r="H6" s="61">
        <f>Uppsala!$D$110</f>
        <v>1727780.7286481378</v>
      </c>
      <c r="I6" s="61"/>
      <c r="J6" s="61">
        <f>Uppsala!$D$134</f>
        <v>1166183.4558377122</v>
      </c>
    </row>
    <row r="7" spans="2:10" x14ac:dyDescent="0.25">
      <c r="B7" s="27" t="s">
        <v>8</v>
      </c>
      <c r="C7" s="60"/>
      <c r="D7" s="61">
        <f>Sörmland!$D$7</f>
        <v>20066241.784269083</v>
      </c>
      <c r="E7" s="61"/>
      <c r="F7" s="61">
        <f>Sörmland!$D$58</f>
        <v>5480023.2175665069</v>
      </c>
      <c r="G7" s="61"/>
      <c r="H7" s="61">
        <f>Sörmland!$D$110</f>
        <v>1304716.1369084662</v>
      </c>
      <c r="I7" s="61"/>
      <c r="J7" s="61">
        <f>Sörmland!$D$134</f>
        <v>885334.63101106405</v>
      </c>
    </row>
    <row r="8" spans="2:10" x14ac:dyDescent="0.25">
      <c r="B8" s="26" t="s">
        <v>9</v>
      </c>
      <c r="C8" s="60"/>
      <c r="D8" s="61">
        <f>Östergötland!$D$7</f>
        <v>31267078.296421811</v>
      </c>
      <c r="E8" s="61"/>
      <c r="F8" s="61">
        <f>Östergötland!$D$58</f>
        <v>11857456.455390435</v>
      </c>
      <c r="G8" s="61"/>
      <c r="H8" s="61">
        <f>Östergötland!$D$110</f>
        <v>2032999.6043057232</v>
      </c>
      <c r="I8" s="61"/>
      <c r="J8" s="61">
        <f>Östergötland!$D$134</f>
        <v>1378158.8494851841</v>
      </c>
    </row>
    <row r="9" spans="2:10" x14ac:dyDescent="0.25">
      <c r="B9" s="27" t="s">
        <v>10</v>
      </c>
      <c r="C9" s="60"/>
      <c r="D9" s="61">
        <f>Jönköping!$D$7</f>
        <v>24490911.306280829</v>
      </c>
      <c r="E9" s="61"/>
      <c r="F9" s="61">
        <f>Jönköping!$D$58</f>
        <v>9315345.2172934152</v>
      </c>
      <c r="G9" s="61"/>
      <c r="H9" s="61">
        <f>Jönköping!$D$110</f>
        <v>1592410.1549473342</v>
      </c>
      <c r="I9" s="61"/>
      <c r="J9" s="61">
        <f>Jönköping!$D$134</f>
        <v>1078486.7454080721</v>
      </c>
    </row>
    <row r="10" spans="2:10" x14ac:dyDescent="0.25">
      <c r="B10" s="26" t="s">
        <v>11</v>
      </c>
      <c r="C10" s="60"/>
      <c r="D10" s="61">
        <f>Kronoberg!$D$7</f>
        <v>13535598.315167658</v>
      </c>
      <c r="E10" s="61"/>
      <c r="F10" s="61">
        <f>Kronoberg!$D$58</f>
        <v>5516954.4536968553</v>
      </c>
      <c r="G10" s="61"/>
      <c r="H10" s="61">
        <f>Kronoberg!$D$110</f>
        <v>880090.73818471201</v>
      </c>
      <c r="I10" s="61"/>
      <c r="J10" s="61">
        <f>Kronoberg!$D$134</f>
        <v>596556.98237335205</v>
      </c>
    </row>
    <row r="11" spans="2:10" x14ac:dyDescent="0.25">
      <c r="B11" s="27" t="s">
        <v>12</v>
      </c>
      <c r="C11" s="60"/>
      <c r="D11" s="61">
        <f>Kalmar!$D$7</f>
        <v>16417948.866152767</v>
      </c>
      <c r="E11" s="61"/>
      <c r="F11" s="61">
        <f>Kalmar!$D$58</f>
        <v>6227458.5563447224</v>
      </c>
      <c r="G11" s="61"/>
      <c r="H11" s="61">
        <f>Kalmar!$D$110</f>
        <v>1067502.4775890205</v>
      </c>
      <c r="I11" s="61"/>
      <c r="J11" s="61">
        <f>Kalmar!$D$134</f>
        <v>725129.10467441601</v>
      </c>
    </row>
    <row r="12" spans="2:10" x14ac:dyDescent="0.25">
      <c r="B12" s="26" t="s">
        <v>13</v>
      </c>
      <c r="C12" s="60"/>
      <c r="D12" s="61">
        <f>Gotland!$D$7</f>
        <v>4027556.871132697</v>
      </c>
      <c r="E12" s="61"/>
      <c r="F12" s="61">
        <f>Gotland!$D$58</f>
        <v>1201855.7552565616</v>
      </c>
      <c r="G12" s="61"/>
      <c r="H12" s="61">
        <f>Gotland!$D$110</f>
        <v>261873.57346620396</v>
      </c>
      <c r="I12" s="61"/>
      <c r="J12" s="61">
        <f>Gotland!$D$134</f>
        <v>178622.274229776</v>
      </c>
    </row>
    <row r="13" spans="2:10" x14ac:dyDescent="0.25">
      <c r="B13" s="27" t="s">
        <v>14</v>
      </c>
      <c r="C13" s="60"/>
      <c r="D13" s="61">
        <f>Blekinge!$D$7</f>
        <v>10484270.87240139</v>
      </c>
      <c r="E13" s="61"/>
      <c r="F13" s="61">
        <f>Blekinge!$D$58</f>
        <v>2707268.5105380793</v>
      </c>
      <c r="G13" s="61"/>
      <c r="H13" s="61">
        <f>Blekinge!$D$110</f>
        <v>681692.04467899597</v>
      </c>
      <c r="I13" s="61"/>
      <c r="J13" s="61">
        <f>Blekinge!$D$134</f>
        <v>464595.14897047204</v>
      </c>
    </row>
    <row r="14" spans="2:10" x14ac:dyDescent="0.25">
      <c r="B14" s="26" t="s">
        <v>15</v>
      </c>
      <c r="C14" s="60"/>
      <c r="D14" s="61">
        <f>Skåne!$D$7</f>
        <v>93570042.302077934</v>
      </c>
      <c r="E14" s="61"/>
      <c r="F14" s="61">
        <f>Skåne!$D$58</f>
        <v>33929656.593605615</v>
      </c>
      <c r="G14" s="61"/>
      <c r="H14" s="61">
        <f>Skåne!$D$110</f>
        <v>6083966.5660978565</v>
      </c>
      <c r="I14" s="61"/>
      <c r="J14" s="61">
        <f>Skåne!$D$134</f>
        <v>4126167.515461368</v>
      </c>
    </row>
    <row r="15" spans="2:10" x14ac:dyDescent="0.25">
      <c r="B15" s="27" t="s">
        <v>16</v>
      </c>
      <c r="C15" s="60"/>
      <c r="D15" s="61">
        <f>Halland!$D$7</f>
        <v>22896665.794019952</v>
      </c>
      <c r="E15" s="61"/>
      <c r="F15" s="61">
        <f>Halland!$D$58</f>
        <v>6885722.9425287778</v>
      </c>
      <c r="G15" s="61"/>
      <c r="H15" s="61">
        <f>Halland!$D$110</f>
        <v>1488751.5890632474</v>
      </c>
      <c r="I15" s="61"/>
      <c r="J15" s="61">
        <f>Halland!$D$134</f>
        <v>1001590.900465064</v>
      </c>
    </row>
    <row r="16" spans="2:10" x14ac:dyDescent="0.25">
      <c r="B16" s="26" t="s">
        <v>17</v>
      </c>
      <c r="C16" s="60"/>
      <c r="D16" s="61">
        <f>VGR!$D$7</f>
        <v>115705406.59991835</v>
      </c>
      <c r="E16" s="61"/>
      <c r="F16" s="61">
        <f>VGR!$D$58</f>
        <v>32769720.029550679</v>
      </c>
      <c r="G16" s="61"/>
      <c r="H16" s="61">
        <f>VGR!$D$110</f>
        <v>7523217.9867789671</v>
      </c>
      <c r="I16" s="61"/>
      <c r="J16" s="61">
        <f>VGR!$D$134</f>
        <v>5132516.8800874799</v>
      </c>
    </row>
    <row r="17" spans="2:10" x14ac:dyDescent="0.25">
      <c r="B17" s="27" t="s">
        <v>18</v>
      </c>
      <c r="C17" s="60"/>
      <c r="D17" s="61">
        <f>Värmland!$D$7</f>
        <v>18992330.09531695</v>
      </c>
      <c r="E17" s="61"/>
      <c r="F17" s="61">
        <f>Värmland!$D$58</f>
        <v>7103170.7116356473</v>
      </c>
      <c r="G17" s="61"/>
      <c r="H17" s="61">
        <f>Värmland!$D$110</f>
        <v>1234889.9120849967</v>
      </c>
      <c r="I17" s="61"/>
      <c r="J17" s="61">
        <f>Värmland!$D$134</f>
        <v>829891.358054096</v>
      </c>
    </row>
    <row r="18" spans="2:10" x14ac:dyDescent="0.25">
      <c r="B18" s="26" t="s">
        <v>19</v>
      </c>
      <c r="C18" s="60"/>
      <c r="D18" s="61">
        <f>Örebro!$D$7</f>
        <v>20443539.34000228</v>
      </c>
      <c r="E18" s="61"/>
      <c r="F18" s="61">
        <f>Örebro!$D$58</f>
        <v>7383973.0886503942</v>
      </c>
      <c r="G18" s="61"/>
      <c r="H18" s="61">
        <f>Örebro!$D$110</f>
        <v>1329248.195012497</v>
      </c>
      <c r="I18" s="61"/>
      <c r="J18" s="61">
        <f>Örebro!$D$134</f>
        <v>899250.28711325605</v>
      </c>
    </row>
    <row r="19" spans="2:10" x14ac:dyDescent="0.25">
      <c r="B19" s="27" t="s">
        <v>20</v>
      </c>
      <c r="C19" s="60"/>
      <c r="D19" s="61">
        <f>Västmanland!$D$7</f>
        <v>18609174.84172108</v>
      </c>
      <c r="E19" s="61"/>
      <c r="F19" s="61">
        <f>Västmanland!$D$58</f>
        <v>4411275.6497219102</v>
      </c>
      <c r="G19" s="61"/>
      <c r="H19" s="61">
        <f>Västmanland!$D$110</f>
        <v>1209976.9838106204</v>
      </c>
      <c r="I19" s="61"/>
      <c r="J19" s="61">
        <f>Västmanland!$D$134</f>
        <v>819862.60967779998</v>
      </c>
    </row>
    <row r="20" spans="2:10" x14ac:dyDescent="0.25">
      <c r="B20" s="26" t="s">
        <v>21</v>
      </c>
      <c r="C20" s="60"/>
      <c r="D20" s="61">
        <f>Dalarna!$D$7</f>
        <v>19165465.982053533</v>
      </c>
      <c r="E20" s="61"/>
      <c r="F20" s="61">
        <f>Dalarna!$D$58</f>
        <v>7073657.0304872757</v>
      </c>
      <c r="G20" s="61"/>
      <c r="H20" s="61">
        <f>Dalarna!$D$110</f>
        <v>1246147.2859236924</v>
      </c>
      <c r="I20" s="61"/>
      <c r="J20" s="61">
        <f>Dalarna!$D$134</f>
        <v>844222.31957169599</v>
      </c>
    </row>
    <row r="21" spans="2:10" x14ac:dyDescent="0.25">
      <c r="B21" s="27" t="s">
        <v>22</v>
      </c>
      <c r="C21" s="60"/>
      <c r="D21" s="61">
        <f>Gävleborg!$D$7</f>
        <v>19023255.717198078</v>
      </c>
      <c r="E21" s="61"/>
      <c r="F21" s="61">
        <f>Gävleborg!$D$58</f>
        <v>3827539.3247558582</v>
      </c>
      <c r="G21" s="61"/>
      <c r="H21" s="61">
        <f>Gävleborg!$D$110</f>
        <v>1236900.7100383965</v>
      </c>
      <c r="I21" s="61"/>
      <c r="J21" s="61">
        <f>Gävleborg!$D$134</f>
        <v>0</v>
      </c>
    </row>
    <row r="22" spans="2:10" x14ac:dyDescent="0.25">
      <c r="B22" s="26" t="s">
        <v>23</v>
      </c>
      <c r="C22" s="60"/>
      <c r="D22" s="61">
        <f>Västernorrland!$D$7</f>
        <v>16164258.141229246</v>
      </c>
      <c r="E22" s="61"/>
      <c r="F22" s="61">
        <f>Västernorrland!$D$58</f>
        <v>5448393.1643839218</v>
      </c>
      <c r="G22" s="61"/>
      <c r="H22" s="61">
        <f>Västernorrland!$D$110</f>
        <v>1051007.3916556293</v>
      </c>
      <c r="I22" s="61"/>
      <c r="J22" s="61">
        <f>Västernorrland!$D$134</f>
        <v>712918.54052421602</v>
      </c>
    </row>
    <row r="23" spans="2:10" x14ac:dyDescent="0.25">
      <c r="B23" s="27" t="s">
        <v>24</v>
      </c>
      <c r="C23" s="60"/>
      <c r="D23" s="61">
        <f>Jämtland!$D$7</f>
        <v>8758122.8976160921</v>
      </c>
      <c r="E23" s="61"/>
      <c r="F23" s="61">
        <f>Jämtland!$D$58</f>
        <v>1579558.316540807</v>
      </c>
      <c r="G23" s="61"/>
      <c r="H23" s="61">
        <f>Jämtland!$D$110</f>
        <v>569457.1208897389</v>
      </c>
      <c r="I23" s="61"/>
      <c r="J23" s="61">
        <f>Jämtland!$D$134</f>
        <v>387295.697356152</v>
      </c>
    </row>
    <row r="24" spans="2:10" x14ac:dyDescent="0.25">
      <c r="B24" s="26" t="s">
        <v>25</v>
      </c>
      <c r="C24" s="60"/>
      <c r="D24" s="61">
        <f>Västerbotten!$D$7</f>
        <v>18200443.541133404</v>
      </c>
      <c r="E24" s="61"/>
      <c r="F24" s="61">
        <f>Västerbotten!$D$59</f>
        <v>4989037.2442386178</v>
      </c>
      <c r="G24" s="61"/>
      <c r="H24" s="61">
        <f>Västerbotten!$D$110</f>
        <v>1183401.0893671282</v>
      </c>
      <c r="I24" s="61"/>
      <c r="J24" s="61">
        <f>Västerbotten!$D$133</f>
        <v>805657.40965923201</v>
      </c>
    </row>
    <row r="25" spans="2:10" x14ac:dyDescent="0.25">
      <c r="B25" s="27" t="s">
        <v>27</v>
      </c>
      <c r="C25" s="60"/>
      <c r="D25" s="61">
        <f>Norrbotten!$D$7</f>
        <v>16581708.868872857</v>
      </c>
      <c r="E25" s="61"/>
      <c r="F25" s="61">
        <f>Norrbotten!$D$58</f>
        <v>4456355.5385603821</v>
      </c>
      <c r="G25" s="61"/>
      <c r="H25" s="61">
        <f>Norrbotten!$D$110</f>
        <v>1078150.2271988438</v>
      </c>
      <c r="I25" s="61"/>
      <c r="J25" s="61">
        <f>Norrbotten!$D$134</f>
        <v>729665.29269764002</v>
      </c>
    </row>
    <row r="28" spans="2:10" x14ac:dyDescent="0.25">
      <c r="B28" s="63">
        <f>C3+E3+G3+I3</f>
        <v>737089927.93898737</v>
      </c>
    </row>
    <row r="29" spans="2:10" x14ac:dyDescent="0.25">
      <c r="B29" s="63">
        <f>D3+F3+H3+J3</f>
        <v>961402871.78981006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0c4cf9-47be-4100-b464-69af648324ed" xsi:nil="true"/>
    <lcf76f155ced4ddcb4097134ff3c332f xmlns="8b7bc1e7-03c8-4f34-9022-eed3c424e9a6">
      <Terms xmlns="http://schemas.microsoft.com/office/infopath/2007/PartnerControls"/>
    </lcf76f155ced4ddcb4097134ff3c332f>
    <Notering xmlns="8b7bc1e7-03c8-4f34-9022-eed3c424e9a6" xsi:nil="true"/>
    <SharedWithUsers xmlns="5a0c4cf9-47be-4100-b464-69af648324ed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769BA9031D0040B0E190D4CB6CA96A" ma:contentTypeVersion="15" ma:contentTypeDescription="Skapa ett nytt dokument." ma:contentTypeScope="" ma:versionID="930967682d05a4407d45f23b0d6da6fe">
  <xsd:schema xmlns:xsd="http://www.w3.org/2001/XMLSchema" xmlns:xs="http://www.w3.org/2001/XMLSchema" xmlns:p="http://schemas.microsoft.com/office/2006/metadata/properties" xmlns:ns2="8b7bc1e7-03c8-4f34-9022-eed3c424e9a6" xmlns:ns3="5a0c4cf9-47be-4100-b464-69af648324ed" targetNamespace="http://schemas.microsoft.com/office/2006/metadata/properties" ma:root="true" ma:fieldsID="2791ec92d92ee457739be3cf35f5099f" ns2:_="" ns3:_="">
    <xsd:import namespace="8b7bc1e7-03c8-4f34-9022-eed3c424e9a6"/>
    <xsd:import namespace="5a0c4cf9-47be-4100-b464-69af648324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Notering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bc1e7-03c8-4f34-9022-eed3c424e9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ring" ma:index="12" nillable="true" ma:displayName="Notering" ma:description="Denna mapp är delad med Hagos och Andreas" ma:format="Dropdown" ma:internalName="Notering">
      <xsd:simpleType>
        <xsd:restriction base="dms:Text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d24b8daa-ea0d-4019-ac30-410f7b645d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c4cf9-47be-4100-b464-69af648324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3d6f670-d72a-4e3f-afa4-c73d23f29027}" ma:internalName="TaxCatchAll" ma:showField="CatchAllData" ma:web="5a0c4cf9-47be-4100-b464-69af648324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5FEDC2-10AF-4EE0-9E36-0542E282F120}">
  <ds:schemaRefs>
    <ds:schemaRef ds:uri="http://purl.org/dc/elements/1.1/"/>
    <ds:schemaRef ds:uri="http://schemas.microsoft.com/office/2006/metadata/properties"/>
    <ds:schemaRef ds:uri="b2397aed-04c0-499a-9d3b-c523a0f2e044"/>
    <ds:schemaRef ds:uri="3f7a6edb-73c3-4572-acc4-2583d6d60b8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5a0c4cf9-47be-4100-b464-69af648324ed"/>
    <ds:schemaRef ds:uri="8b7bc1e7-03c8-4f34-9022-eed3c424e9a6"/>
  </ds:schemaRefs>
</ds:datastoreItem>
</file>

<file path=customXml/itemProps2.xml><?xml version="1.0" encoding="utf-8"?>
<ds:datastoreItem xmlns:ds="http://schemas.openxmlformats.org/officeDocument/2006/customXml" ds:itemID="{0F8AC6DD-31EE-4C7F-A38A-45839E7494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2073B8-8B7A-4282-AD43-3080CC6B79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7bc1e7-03c8-4f34-9022-eed3c424e9a6"/>
    <ds:schemaRef ds:uri="5a0c4cf9-47be-4100-b464-69af648324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27</vt:i4>
      </vt:variant>
    </vt:vector>
  </HeadingPairs>
  <TitlesOfParts>
    <vt:vector size="27" baseType="lpstr">
      <vt:lpstr>SLL</vt:lpstr>
      <vt:lpstr>Uppsala</vt:lpstr>
      <vt:lpstr>Sörmland</vt:lpstr>
      <vt:lpstr>Östergötland</vt:lpstr>
      <vt:lpstr>Jönköping</vt:lpstr>
      <vt:lpstr>Kronoberg</vt:lpstr>
      <vt:lpstr>Kalmar</vt:lpstr>
      <vt:lpstr>Gotland</vt:lpstr>
      <vt:lpstr>Blekinge</vt:lpstr>
      <vt:lpstr>Skåne</vt:lpstr>
      <vt:lpstr>Halland</vt:lpstr>
      <vt:lpstr>VGR</vt:lpstr>
      <vt:lpstr>Värmland</vt:lpstr>
      <vt:lpstr>Örebro</vt:lpstr>
      <vt:lpstr>Västmanland</vt:lpstr>
      <vt:lpstr>Dalarna</vt:lpstr>
      <vt:lpstr>Gävleborg</vt:lpstr>
      <vt:lpstr>Västernorrland</vt:lpstr>
      <vt:lpstr>Jämtland</vt:lpstr>
      <vt:lpstr>Västerbotten</vt:lpstr>
      <vt:lpstr>Norrbotten</vt:lpstr>
      <vt:lpstr>Gemensamma Tjänster</vt:lpstr>
      <vt:lpstr>Gemensamma i utveckling</vt:lpstr>
      <vt:lpstr>Valbara Tjänster</vt:lpstr>
      <vt:lpstr>Valbara i utveckling</vt:lpstr>
      <vt:lpstr>Ändringshistorik</vt:lpstr>
      <vt:lpstr>Kontroll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Almqvist Björn</dc:creator>
  <cp:lastModifiedBy>Lidberg Ulf</cp:lastModifiedBy>
  <dcterms:created xsi:type="dcterms:W3CDTF">2017-06-21T04:50:54Z</dcterms:created>
  <dcterms:modified xsi:type="dcterms:W3CDTF">2023-09-20T17:18:33Z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0x0101001E769BA9031D0040B0E190D4CB6CA96A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